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0530"/>
  </bookViews>
  <sheets>
    <sheet name="جامعيون ذكور" sheetId="2" r:id="rId1"/>
    <sheet name="جامعيات اناث" sheetId="1" r:id="rId2"/>
    <sheet name="دبلوم ذكور" sheetId="4" r:id="rId3"/>
    <sheet name="دبلوم اناث" sheetId="3" r:id="rId4"/>
  </sheets>
  <definedNames>
    <definedName name="_xlnm._FilterDatabase" localSheetId="1" hidden="1">'جامعيات اناث'!$A$1:$AK$55</definedName>
    <definedName name="_xlnm._FilterDatabase" localSheetId="0" hidden="1">'جامعيون ذكور'!$A$1:$AK$49</definedName>
    <definedName name="_xlnm._FilterDatabase" localSheetId="3" hidden="1">'دبلوم اناث'!$A$1:$AK$23</definedName>
    <definedName name="_xlnm._FilterDatabase" localSheetId="2" hidden="1">'دبلوم ذكور'!$A$1:$AK$3</definedName>
    <definedName name="_xlnm.Print_Area" localSheetId="3">'دبلوم اناث'!$A$1:$AK$23</definedName>
  </definedNames>
  <calcPr calcId="145621"/>
</workbook>
</file>

<file path=xl/calcChain.xml><?xml version="1.0" encoding="utf-8"?>
<calcChain xmlns="http://schemas.openxmlformats.org/spreadsheetml/2006/main">
  <c r="AJ16" i="3" l="1"/>
  <c r="AJ15" i="3"/>
  <c r="AJ3" i="4"/>
  <c r="AK40" i="1"/>
  <c r="AJ42" i="1"/>
  <c r="AJ41" i="1"/>
  <c r="AJ33" i="1"/>
  <c r="AJ27" i="1"/>
  <c r="AJ26" i="1"/>
  <c r="AJ37" i="2"/>
  <c r="AJ35" i="2"/>
  <c r="AJ26" i="2"/>
  <c r="AJ24" i="2"/>
  <c r="AJ36" i="2"/>
  <c r="AJ8" i="2"/>
  <c r="T26" i="1" l="1"/>
  <c r="W26" i="1"/>
  <c r="K3" i="1"/>
  <c r="W3" i="2"/>
  <c r="AH4" i="3" l="1"/>
  <c r="AI4" i="3" s="1"/>
  <c r="AH5" i="3"/>
  <c r="AI5" i="3" s="1"/>
  <c r="AH6" i="3"/>
  <c r="AI6" i="3" s="1"/>
  <c r="AH7" i="3"/>
  <c r="AI7" i="3" s="1"/>
  <c r="AH8" i="3"/>
  <c r="AI8" i="3" s="1"/>
  <c r="AH9" i="3"/>
  <c r="AI9" i="3" s="1"/>
  <c r="AH10" i="3"/>
  <c r="AI10" i="3" s="1"/>
  <c r="AH11" i="3"/>
  <c r="AI11" i="3" s="1"/>
  <c r="AH12" i="3"/>
  <c r="AI12" i="3" s="1"/>
  <c r="AH13" i="3"/>
  <c r="AI13" i="3" s="1"/>
  <c r="AH14" i="3"/>
  <c r="AI14" i="3" s="1"/>
  <c r="AH15" i="3"/>
  <c r="AI15" i="3" s="1"/>
  <c r="AH16" i="3"/>
  <c r="AI16" i="3" s="1"/>
  <c r="AH17" i="3"/>
  <c r="AI17" i="3" s="1"/>
  <c r="AH18" i="3"/>
  <c r="AI18" i="3" s="1"/>
  <c r="AH19" i="3"/>
  <c r="AI19" i="3" s="1"/>
  <c r="AH20" i="3"/>
  <c r="AI20" i="3" s="1"/>
  <c r="AH21" i="3"/>
  <c r="AI21" i="3" s="1"/>
  <c r="AH22" i="3"/>
  <c r="AI22" i="3" s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H4" i="2"/>
  <c r="AI4" i="2" s="1"/>
  <c r="AH5" i="2"/>
  <c r="AI5" i="2" s="1"/>
  <c r="AH6" i="2"/>
  <c r="AI6" i="2" s="1"/>
  <c r="AH7" i="2"/>
  <c r="AI7" i="2" s="1"/>
  <c r="AH8" i="2"/>
  <c r="AI8" i="2" s="1"/>
  <c r="AH9" i="2"/>
  <c r="AI9" i="2" s="1"/>
  <c r="AH10" i="2"/>
  <c r="AI10" i="2" s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24" i="2"/>
  <c r="AI24" i="2" s="1"/>
  <c r="AH25" i="2"/>
  <c r="AI25" i="2" s="1"/>
  <c r="AH26" i="2"/>
  <c r="AI26" i="2" s="1"/>
  <c r="AH27" i="2"/>
  <c r="AI27" i="2" s="1"/>
  <c r="AH28" i="2"/>
  <c r="AI28" i="2" s="1"/>
  <c r="AH29" i="2"/>
  <c r="AI29" i="2" s="1"/>
  <c r="AH30" i="2"/>
  <c r="AI30" i="2" s="1"/>
  <c r="AH31" i="2"/>
  <c r="AI31" i="2" s="1"/>
  <c r="AH32" i="2"/>
  <c r="AI32" i="2" s="1"/>
  <c r="AH33" i="2"/>
  <c r="AI33" i="2" s="1"/>
  <c r="AH34" i="2"/>
  <c r="AI34" i="2" s="1"/>
  <c r="AH35" i="2"/>
  <c r="AI35" i="2" s="1"/>
  <c r="AH36" i="2"/>
  <c r="AI36" i="2" s="1"/>
  <c r="AH37" i="2"/>
  <c r="AI37" i="2" s="1"/>
  <c r="AH38" i="2"/>
  <c r="AI38" i="2" s="1"/>
  <c r="AH39" i="2"/>
  <c r="AI39" i="2" s="1"/>
  <c r="AH40" i="2"/>
  <c r="AI40" i="2" s="1"/>
  <c r="AH41" i="2"/>
  <c r="AI41" i="2" s="1"/>
  <c r="AH42" i="2"/>
  <c r="AI42" i="2" s="1"/>
  <c r="AH43" i="2"/>
  <c r="AI43" i="2" s="1"/>
  <c r="AH44" i="2"/>
  <c r="AI44" i="2" s="1"/>
  <c r="AH45" i="2"/>
  <c r="AI45" i="2" s="1"/>
  <c r="AH46" i="2"/>
  <c r="AI46" i="2" s="1"/>
  <c r="AH47" i="2"/>
  <c r="AI47" i="2" s="1"/>
  <c r="AH48" i="2"/>
  <c r="AI48" i="2" s="1"/>
  <c r="AH49" i="2"/>
  <c r="AI49" i="2" s="1"/>
  <c r="AH3" i="1"/>
  <c r="AI3" i="1" s="1"/>
  <c r="AH3" i="4"/>
  <c r="AI3" i="4" s="1"/>
  <c r="AH3" i="3"/>
  <c r="AI3" i="3" s="1"/>
  <c r="AH3" i="2"/>
  <c r="AI3" i="2" s="1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3" i="1"/>
  <c r="AG3" i="4"/>
  <c r="AG3" i="3"/>
  <c r="AG3" i="2"/>
  <c r="AF22" i="3"/>
  <c r="AC22" i="3"/>
  <c r="Z22" i="3"/>
  <c r="W22" i="3"/>
  <c r="T22" i="3"/>
  <c r="Q22" i="3"/>
  <c r="N22" i="3"/>
  <c r="K22" i="3"/>
  <c r="H22" i="3"/>
  <c r="E22" i="3"/>
  <c r="AF21" i="3"/>
  <c r="AC21" i="3"/>
  <c r="Z21" i="3"/>
  <c r="W21" i="3"/>
  <c r="T21" i="3"/>
  <c r="Q21" i="3"/>
  <c r="N21" i="3"/>
  <c r="K21" i="3"/>
  <c r="H21" i="3"/>
  <c r="E21" i="3"/>
  <c r="AF20" i="3"/>
  <c r="AC20" i="3"/>
  <c r="Z20" i="3"/>
  <c r="W20" i="3"/>
  <c r="T20" i="3"/>
  <c r="Q20" i="3"/>
  <c r="N20" i="3"/>
  <c r="K20" i="3"/>
  <c r="H20" i="3"/>
  <c r="E20" i="3"/>
  <c r="AF19" i="3"/>
  <c r="AC19" i="3"/>
  <c r="Z19" i="3"/>
  <c r="W19" i="3"/>
  <c r="T19" i="3"/>
  <c r="Q19" i="3"/>
  <c r="N19" i="3"/>
  <c r="K19" i="3"/>
  <c r="H19" i="3"/>
  <c r="E19" i="3"/>
  <c r="AF18" i="3"/>
  <c r="AC18" i="3"/>
  <c r="Z18" i="3"/>
  <c r="W18" i="3"/>
  <c r="T18" i="3"/>
  <c r="Q18" i="3"/>
  <c r="N18" i="3"/>
  <c r="K18" i="3"/>
  <c r="H18" i="3"/>
  <c r="E18" i="3"/>
  <c r="AJ22" i="3" l="1"/>
  <c r="AK22" i="3" s="1"/>
  <c r="AJ20" i="3"/>
  <c r="AK20" i="3" s="1"/>
  <c r="AJ18" i="3"/>
  <c r="AK18" i="3" s="1"/>
  <c r="AJ21" i="3"/>
  <c r="AK21" i="3" s="1"/>
  <c r="AJ19" i="3"/>
  <c r="AK19" i="3" s="1"/>
  <c r="AF17" i="3"/>
  <c r="AC17" i="3"/>
  <c r="Z17" i="3"/>
  <c r="W17" i="3"/>
  <c r="T17" i="3"/>
  <c r="Q17" i="3"/>
  <c r="N17" i="3"/>
  <c r="K17" i="3"/>
  <c r="H17" i="3"/>
  <c r="E17" i="3"/>
  <c r="AF16" i="3"/>
  <c r="AC16" i="3"/>
  <c r="Z16" i="3"/>
  <c r="W16" i="3"/>
  <c r="T16" i="3"/>
  <c r="Q16" i="3"/>
  <c r="N16" i="3"/>
  <c r="K16" i="3"/>
  <c r="H16" i="3"/>
  <c r="E16" i="3"/>
  <c r="AF15" i="3"/>
  <c r="AC15" i="3"/>
  <c r="Z15" i="3"/>
  <c r="W15" i="3"/>
  <c r="T15" i="3"/>
  <c r="Q15" i="3"/>
  <c r="N15" i="3"/>
  <c r="K15" i="3"/>
  <c r="H15" i="3"/>
  <c r="E15" i="3"/>
  <c r="AF14" i="3"/>
  <c r="AC14" i="3"/>
  <c r="Z14" i="3"/>
  <c r="W14" i="3"/>
  <c r="T14" i="3"/>
  <c r="Q14" i="3"/>
  <c r="N14" i="3"/>
  <c r="K14" i="3"/>
  <c r="H14" i="3"/>
  <c r="E14" i="3"/>
  <c r="AF13" i="3"/>
  <c r="AC13" i="3"/>
  <c r="Z13" i="3"/>
  <c r="W13" i="3"/>
  <c r="T13" i="3"/>
  <c r="Q13" i="3"/>
  <c r="N13" i="3"/>
  <c r="K13" i="3"/>
  <c r="H13" i="3"/>
  <c r="E13" i="3"/>
  <c r="AF12" i="3"/>
  <c r="AC12" i="3"/>
  <c r="Z12" i="3"/>
  <c r="W12" i="3"/>
  <c r="T12" i="3"/>
  <c r="Q12" i="3"/>
  <c r="N12" i="3"/>
  <c r="K12" i="3"/>
  <c r="H12" i="3"/>
  <c r="E12" i="3"/>
  <c r="AF11" i="3"/>
  <c r="AC11" i="3"/>
  <c r="Z11" i="3"/>
  <c r="W11" i="3"/>
  <c r="T11" i="3"/>
  <c r="Q11" i="3"/>
  <c r="N11" i="3"/>
  <c r="K11" i="3"/>
  <c r="H11" i="3"/>
  <c r="E11" i="3"/>
  <c r="AF10" i="3"/>
  <c r="AC10" i="3"/>
  <c r="Z10" i="3"/>
  <c r="W10" i="3"/>
  <c r="T10" i="3"/>
  <c r="Q10" i="3"/>
  <c r="N10" i="3"/>
  <c r="K10" i="3"/>
  <c r="H10" i="3"/>
  <c r="E10" i="3"/>
  <c r="AF9" i="3"/>
  <c r="AC9" i="3"/>
  <c r="Z9" i="3"/>
  <c r="W9" i="3"/>
  <c r="T9" i="3"/>
  <c r="Q9" i="3"/>
  <c r="N9" i="3"/>
  <c r="K9" i="3"/>
  <c r="H9" i="3"/>
  <c r="E9" i="3"/>
  <c r="AF8" i="3"/>
  <c r="AC8" i="3"/>
  <c r="Z8" i="3"/>
  <c r="W8" i="3"/>
  <c r="T8" i="3"/>
  <c r="Q8" i="3"/>
  <c r="N8" i="3"/>
  <c r="K8" i="3"/>
  <c r="H8" i="3"/>
  <c r="E8" i="3"/>
  <c r="AF7" i="3"/>
  <c r="AC7" i="3"/>
  <c r="Z7" i="3"/>
  <c r="W7" i="3"/>
  <c r="T7" i="3"/>
  <c r="Q7" i="3"/>
  <c r="N7" i="3"/>
  <c r="K7" i="3"/>
  <c r="H7" i="3"/>
  <c r="E7" i="3"/>
  <c r="AF6" i="3"/>
  <c r="AC6" i="3"/>
  <c r="Z6" i="3"/>
  <c r="W6" i="3"/>
  <c r="T6" i="3"/>
  <c r="Q6" i="3"/>
  <c r="N6" i="3"/>
  <c r="K6" i="3"/>
  <c r="H6" i="3"/>
  <c r="E6" i="3"/>
  <c r="AF5" i="3"/>
  <c r="AC5" i="3"/>
  <c r="Z5" i="3"/>
  <c r="W5" i="3"/>
  <c r="T5" i="3"/>
  <c r="Q5" i="3"/>
  <c r="N5" i="3"/>
  <c r="K5" i="3"/>
  <c r="H5" i="3"/>
  <c r="E5" i="3"/>
  <c r="AF4" i="3"/>
  <c r="AC4" i="3"/>
  <c r="Z4" i="3"/>
  <c r="W4" i="3"/>
  <c r="T4" i="3"/>
  <c r="Q4" i="3"/>
  <c r="N4" i="3"/>
  <c r="K4" i="3"/>
  <c r="H4" i="3"/>
  <c r="E4" i="3"/>
  <c r="AF3" i="3"/>
  <c r="AC3" i="3"/>
  <c r="Z3" i="3"/>
  <c r="W3" i="3"/>
  <c r="T3" i="3"/>
  <c r="Q3" i="3"/>
  <c r="N3" i="3"/>
  <c r="K3" i="3"/>
  <c r="H3" i="3"/>
  <c r="E3" i="3"/>
  <c r="AF3" i="4"/>
  <c r="AC3" i="4"/>
  <c r="Z3" i="4"/>
  <c r="W3" i="4"/>
  <c r="T3" i="4"/>
  <c r="Q3" i="4"/>
  <c r="N3" i="4"/>
  <c r="K3" i="4"/>
  <c r="H3" i="4"/>
  <c r="E3" i="4"/>
  <c r="AF54" i="1"/>
  <c r="AC54" i="1"/>
  <c r="Z54" i="1"/>
  <c r="W54" i="1"/>
  <c r="T54" i="1"/>
  <c r="Q54" i="1"/>
  <c r="N54" i="1"/>
  <c r="K54" i="1"/>
  <c r="H54" i="1"/>
  <c r="E54" i="1"/>
  <c r="AF53" i="1"/>
  <c r="AC53" i="1"/>
  <c r="Z53" i="1"/>
  <c r="W53" i="1"/>
  <c r="T53" i="1"/>
  <c r="Q53" i="1"/>
  <c r="N53" i="1"/>
  <c r="K53" i="1"/>
  <c r="H53" i="1"/>
  <c r="E53" i="1"/>
  <c r="AF52" i="1"/>
  <c r="AC52" i="1"/>
  <c r="Z52" i="1"/>
  <c r="W52" i="1"/>
  <c r="T52" i="1"/>
  <c r="Q52" i="1"/>
  <c r="N52" i="1"/>
  <c r="K52" i="1"/>
  <c r="H52" i="1"/>
  <c r="E52" i="1"/>
  <c r="AF51" i="1"/>
  <c r="AC51" i="1"/>
  <c r="Z51" i="1"/>
  <c r="W51" i="1"/>
  <c r="T51" i="1"/>
  <c r="Q51" i="1"/>
  <c r="N51" i="1"/>
  <c r="K51" i="1"/>
  <c r="H51" i="1"/>
  <c r="E51" i="1"/>
  <c r="AF50" i="1"/>
  <c r="AC50" i="1"/>
  <c r="Z50" i="1"/>
  <c r="W50" i="1"/>
  <c r="T50" i="1"/>
  <c r="Q50" i="1"/>
  <c r="N50" i="1"/>
  <c r="K50" i="1"/>
  <c r="H50" i="1"/>
  <c r="E50" i="1"/>
  <c r="AF49" i="1"/>
  <c r="AC49" i="1"/>
  <c r="Z49" i="1"/>
  <c r="W49" i="1"/>
  <c r="T49" i="1"/>
  <c r="Q49" i="1"/>
  <c r="N49" i="1"/>
  <c r="K49" i="1"/>
  <c r="H49" i="1"/>
  <c r="E49" i="1"/>
  <c r="AF48" i="1"/>
  <c r="AC48" i="1"/>
  <c r="Z48" i="1"/>
  <c r="W48" i="1"/>
  <c r="T48" i="1"/>
  <c r="Q48" i="1"/>
  <c r="N48" i="1"/>
  <c r="K48" i="1"/>
  <c r="H48" i="1"/>
  <c r="E48" i="1"/>
  <c r="AF47" i="1"/>
  <c r="AC47" i="1"/>
  <c r="Z47" i="1"/>
  <c r="W47" i="1"/>
  <c r="T47" i="1"/>
  <c r="Q47" i="1"/>
  <c r="N47" i="1"/>
  <c r="K47" i="1"/>
  <c r="H47" i="1"/>
  <c r="E47" i="1"/>
  <c r="AF46" i="1"/>
  <c r="AC46" i="1"/>
  <c r="Z46" i="1"/>
  <c r="W46" i="1"/>
  <c r="T46" i="1"/>
  <c r="Q46" i="1"/>
  <c r="N46" i="1"/>
  <c r="K46" i="1"/>
  <c r="H46" i="1"/>
  <c r="E46" i="1"/>
  <c r="AF45" i="1"/>
  <c r="AC45" i="1"/>
  <c r="Z45" i="1"/>
  <c r="W45" i="1"/>
  <c r="T45" i="1"/>
  <c r="Q45" i="1"/>
  <c r="N45" i="1"/>
  <c r="K45" i="1"/>
  <c r="H45" i="1"/>
  <c r="E45" i="1"/>
  <c r="AF44" i="1"/>
  <c r="AC44" i="1"/>
  <c r="Z44" i="1"/>
  <c r="W44" i="1"/>
  <c r="T44" i="1"/>
  <c r="Q44" i="1"/>
  <c r="N44" i="1"/>
  <c r="K44" i="1"/>
  <c r="H44" i="1"/>
  <c r="E44" i="1"/>
  <c r="AF43" i="1"/>
  <c r="AC43" i="1"/>
  <c r="Z43" i="1"/>
  <c r="W43" i="1"/>
  <c r="T43" i="1"/>
  <c r="Q43" i="1"/>
  <c r="N43" i="1"/>
  <c r="K43" i="1"/>
  <c r="H43" i="1"/>
  <c r="E43" i="1"/>
  <c r="AF42" i="1"/>
  <c r="AC42" i="1"/>
  <c r="Z42" i="1"/>
  <c r="W42" i="1"/>
  <c r="T42" i="1"/>
  <c r="Q42" i="1"/>
  <c r="N42" i="1"/>
  <c r="K42" i="1"/>
  <c r="H42" i="1"/>
  <c r="E42" i="1"/>
  <c r="AJ45" i="1" l="1"/>
  <c r="AK45" i="1" s="1"/>
  <c r="AJ49" i="1"/>
  <c r="AK49" i="1" s="1"/>
  <c r="AJ52" i="1"/>
  <c r="AK52" i="1" s="1"/>
  <c r="AJ5" i="3"/>
  <c r="AJ9" i="3"/>
  <c r="AJ13" i="3"/>
  <c r="AJ43" i="1"/>
  <c r="AJ48" i="1"/>
  <c r="AJ4" i="3"/>
  <c r="AJ8" i="3"/>
  <c r="AJ12" i="3"/>
  <c r="AJ53" i="1"/>
  <c r="AJ6" i="3"/>
  <c r="AJ10" i="3"/>
  <c r="AJ14" i="3"/>
  <c r="AJ17" i="3"/>
  <c r="AJ50" i="1"/>
  <c r="AK50" i="1" s="1"/>
  <c r="AJ47" i="1"/>
  <c r="AK47" i="1" s="1"/>
  <c r="AJ54" i="1"/>
  <c r="AK54" i="1" s="1"/>
  <c r="AJ3" i="3"/>
  <c r="AJ7" i="3"/>
  <c r="AJ11" i="3"/>
  <c r="AJ46" i="1"/>
  <c r="AK46" i="1" s="1"/>
  <c r="AJ44" i="1"/>
  <c r="AK44" i="1" s="1"/>
  <c r="AJ51" i="1"/>
  <c r="AF41" i="1"/>
  <c r="AC41" i="1"/>
  <c r="Z41" i="1"/>
  <c r="W41" i="1"/>
  <c r="T41" i="1"/>
  <c r="Q41" i="1"/>
  <c r="N41" i="1"/>
  <c r="K41" i="1"/>
  <c r="H41" i="1"/>
  <c r="E41" i="1"/>
  <c r="AF40" i="1"/>
  <c r="AC40" i="1"/>
  <c r="Z40" i="1"/>
  <c r="W40" i="1"/>
  <c r="T40" i="1"/>
  <c r="Q40" i="1"/>
  <c r="N40" i="1"/>
  <c r="K40" i="1"/>
  <c r="H40" i="1"/>
  <c r="E40" i="1"/>
  <c r="AF39" i="1"/>
  <c r="AC39" i="1"/>
  <c r="Z39" i="1"/>
  <c r="W39" i="1"/>
  <c r="T39" i="1"/>
  <c r="Q39" i="1"/>
  <c r="N39" i="1"/>
  <c r="K39" i="1"/>
  <c r="H39" i="1"/>
  <c r="E39" i="1"/>
  <c r="AF38" i="1"/>
  <c r="AC38" i="1"/>
  <c r="Z38" i="1"/>
  <c r="W38" i="1"/>
  <c r="T38" i="1"/>
  <c r="Q38" i="1"/>
  <c r="N38" i="1"/>
  <c r="K38" i="1"/>
  <c r="H38" i="1"/>
  <c r="E38" i="1"/>
  <c r="AF37" i="1"/>
  <c r="AC37" i="1"/>
  <c r="Z37" i="1"/>
  <c r="W37" i="1"/>
  <c r="T37" i="1"/>
  <c r="Q37" i="1"/>
  <c r="N37" i="1"/>
  <c r="K37" i="1"/>
  <c r="H37" i="1"/>
  <c r="E37" i="1"/>
  <c r="AF36" i="1"/>
  <c r="AC36" i="1"/>
  <c r="Z36" i="1"/>
  <c r="W36" i="1"/>
  <c r="T36" i="1"/>
  <c r="Q36" i="1"/>
  <c r="N36" i="1"/>
  <c r="K36" i="1"/>
  <c r="H36" i="1"/>
  <c r="E36" i="1"/>
  <c r="AF35" i="1"/>
  <c r="AC35" i="1"/>
  <c r="Z35" i="1"/>
  <c r="W35" i="1"/>
  <c r="T35" i="1"/>
  <c r="Q35" i="1"/>
  <c r="N35" i="1"/>
  <c r="K35" i="1"/>
  <c r="H35" i="1"/>
  <c r="E35" i="1"/>
  <c r="AF34" i="1"/>
  <c r="AC34" i="1"/>
  <c r="Z34" i="1"/>
  <c r="W34" i="1"/>
  <c r="T34" i="1"/>
  <c r="Q34" i="1"/>
  <c r="N34" i="1"/>
  <c r="K34" i="1"/>
  <c r="H34" i="1"/>
  <c r="E34" i="1"/>
  <c r="AF33" i="1"/>
  <c r="AC33" i="1"/>
  <c r="Z33" i="1"/>
  <c r="W33" i="1"/>
  <c r="T33" i="1"/>
  <c r="Q33" i="1"/>
  <c r="N33" i="1"/>
  <c r="K33" i="1"/>
  <c r="H33" i="1"/>
  <c r="E33" i="1"/>
  <c r="AF32" i="1"/>
  <c r="AC32" i="1"/>
  <c r="Z32" i="1"/>
  <c r="W32" i="1"/>
  <c r="T32" i="1"/>
  <c r="Q32" i="1"/>
  <c r="N32" i="1"/>
  <c r="K32" i="1"/>
  <c r="H32" i="1"/>
  <c r="E32" i="1"/>
  <c r="AF31" i="1"/>
  <c r="AC31" i="1"/>
  <c r="Z31" i="1"/>
  <c r="W31" i="1"/>
  <c r="T31" i="1"/>
  <c r="Q31" i="1"/>
  <c r="N31" i="1"/>
  <c r="K31" i="1"/>
  <c r="H31" i="1"/>
  <c r="E31" i="1"/>
  <c r="AF30" i="1"/>
  <c r="AC30" i="1"/>
  <c r="Z30" i="1"/>
  <c r="W30" i="1"/>
  <c r="T30" i="1"/>
  <c r="Q30" i="1"/>
  <c r="N30" i="1"/>
  <c r="K30" i="1"/>
  <c r="H30" i="1"/>
  <c r="E30" i="1"/>
  <c r="AF29" i="1"/>
  <c r="AC29" i="1"/>
  <c r="Z29" i="1"/>
  <c r="W29" i="1"/>
  <c r="T29" i="1"/>
  <c r="Q29" i="1"/>
  <c r="N29" i="1"/>
  <c r="K29" i="1"/>
  <c r="H29" i="1"/>
  <c r="E29" i="1"/>
  <c r="AF28" i="1"/>
  <c r="AC28" i="1"/>
  <c r="Z28" i="1"/>
  <c r="W28" i="1"/>
  <c r="T28" i="1"/>
  <c r="Q28" i="1"/>
  <c r="N28" i="1"/>
  <c r="K28" i="1"/>
  <c r="H28" i="1"/>
  <c r="E28" i="1"/>
  <c r="AJ30" i="1" l="1"/>
  <c r="AJ37" i="1"/>
  <c r="AJ29" i="1"/>
  <c r="AK29" i="1" s="1"/>
  <c r="AJ32" i="1"/>
  <c r="AJ36" i="1"/>
  <c r="AJ40" i="1"/>
  <c r="AJ28" i="1"/>
  <c r="AK28" i="1" s="1"/>
  <c r="AJ31" i="1"/>
  <c r="AJ34" i="1"/>
  <c r="AJ38" i="1"/>
  <c r="AJ35" i="1"/>
  <c r="AJ39" i="1"/>
  <c r="AF27" i="1"/>
  <c r="AC27" i="1"/>
  <c r="Z27" i="1"/>
  <c r="W27" i="1"/>
  <c r="T27" i="1"/>
  <c r="Q27" i="1"/>
  <c r="N27" i="1"/>
  <c r="K27" i="1"/>
  <c r="H27" i="1"/>
  <c r="E27" i="1"/>
  <c r="AF26" i="1"/>
  <c r="AC26" i="1"/>
  <c r="Z26" i="1"/>
  <c r="Q26" i="1"/>
  <c r="N26" i="1"/>
  <c r="K26" i="1"/>
  <c r="H26" i="1"/>
  <c r="E26" i="1"/>
  <c r="AF25" i="1"/>
  <c r="AC25" i="1"/>
  <c r="Z25" i="1"/>
  <c r="W25" i="1"/>
  <c r="T25" i="1"/>
  <c r="Q25" i="1"/>
  <c r="N25" i="1"/>
  <c r="K25" i="1"/>
  <c r="H25" i="1"/>
  <c r="E25" i="1"/>
  <c r="AF24" i="1"/>
  <c r="AC24" i="1"/>
  <c r="Z24" i="1"/>
  <c r="W24" i="1"/>
  <c r="T24" i="1"/>
  <c r="Q24" i="1"/>
  <c r="N24" i="1"/>
  <c r="K24" i="1"/>
  <c r="H24" i="1"/>
  <c r="E24" i="1"/>
  <c r="AF23" i="1"/>
  <c r="AC23" i="1"/>
  <c r="Z23" i="1"/>
  <c r="W23" i="1"/>
  <c r="T23" i="1"/>
  <c r="Q23" i="1"/>
  <c r="N23" i="1"/>
  <c r="K23" i="1"/>
  <c r="H23" i="1"/>
  <c r="E23" i="1"/>
  <c r="AF22" i="1"/>
  <c r="AC22" i="1"/>
  <c r="Z22" i="1"/>
  <c r="W22" i="1"/>
  <c r="T22" i="1"/>
  <c r="Q22" i="1"/>
  <c r="N22" i="1"/>
  <c r="K22" i="1"/>
  <c r="H22" i="1"/>
  <c r="E22" i="1"/>
  <c r="AF21" i="1"/>
  <c r="AC21" i="1"/>
  <c r="Z21" i="1"/>
  <c r="W21" i="1"/>
  <c r="T21" i="1"/>
  <c r="Q21" i="1"/>
  <c r="N21" i="1"/>
  <c r="K21" i="1"/>
  <c r="H21" i="1"/>
  <c r="E21" i="1"/>
  <c r="AF20" i="1"/>
  <c r="AC20" i="1"/>
  <c r="Z20" i="1"/>
  <c r="W20" i="1"/>
  <c r="T20" i="1"/>
  <c r="Q20" i="1"/>
  <c r="N20" i="1"/>
  <c r="K20" i="1"/>
  <c r="H20" i="1"/>
  <c r="E20" i="1"/>
  <c r="AF19" i="1"/>
  <c r="AC19" i="1"/>
  <c r="Z19" i="1"/>
  <c r="W19" i="1"/>
  <c r="T19" i="1"/>
  <c r="Q19" i="1"/>
  <c r="N19" i="1"/>
  <c r="K19" i="1"/>
  <c r="H19" i="1"/>
  <c r="E19" i="1"/>
  <c r="AF18" i="1"/>
  <c r="AC18" i="1"/>
  <c r="Z18" i="1"/>
  <c r="W18" i="1"/>
  <c r="T18" i="1"/>
  <c r="Q18" i="1"/>
  <c r="N18" i="1"/>
  <c r="K18" i="1"/>
  <c r="H18" i="1"/>
  <c r="E18" i="1"/>
  <c r="AF17" i="1"/>
  <c r="AC17" i="1"/>
  <c r="Z17" i="1"/>
  <c r="W17" i="1"/>
  <c r="T17" i="1"/>
  <c r="Q17" i="1"/>
  <c r="N17" i="1"/>
  <c r="K17" i="1"/>
  <c r="H17" i="1"/>
  <c r="E17" i="1"/>
  <c r="AF16" i="1"/>
  <c r="AC16" i="1"/>
  <c r="Z16" i="1"/>
  <c r="W16" i="1"/>
  <c r="T16" i="1"/>
  <c r="Q16" i="1"/>
  <c r="N16" i="1"/>
  <c r="K16" i="1"/>
  <c r="H16" i="1"/>
  <c r="E16" i="1"/>
  <c r="AF15" i="1"/>
  <c r="AC15" i="1"/>
  <c r="Z15" i="1"/>
  <c r="W15" i="1"/>
  <c r="T15" i="1"/>
  <c r="Q15" i="1"/>
  <c r="N15" i="1"/>
  <c r="K15" i="1"/>
  <c r="H15" i="1"/>
  <c r="E15" i="1"/>
  <c r="AF14" i="1"/>
  <c r="AC14" i="1"/>
  <c r="Z14" i="1"/>
  <c r="W14" i="1"/>
  <c r="T14" i="1"/>
  <c r="Q14" i="1"/>
  <c r="N14" i="1"/>
  <c r="K14" i="1"/>
  <c r="H14" i="1"/>
  <c r="E14" i="1"/>
  <c r="AF13" i="1"/>
  <c r="AC13" i="1"/>
  <c r="Z13" i="1"/>
  <c r="W13" i="1"/>
  <c r="T13" i="1"/>
  <c r="Q13" i="1"/>
  <c r="N13" i="1"/>
  <c r="K13" i="1"/>
  <c r="H13" i="1"/>
  <c r="E13" i="1"/>
  <c r="AF12" i="1"/>
  <c r="AC12" i="1"/>
  <c r="Z12" i="1"/>
  <c r="W12" i="1"/>
  <c r="T12" i="1"/>
  <c r="Q12" i="1"/>
  <c r="N12" i="1"/>
  <c r="K12" i="1"/>
  <c r="H12" i="1"/>
  <c r="E12" i="1"/>
  <c r="AF11" i="1"/>
  <c r="AC11" i="1"/>
  <c r="Z11" i="1"/>
  <c r="W11" i="1"/>
  <c r="T11" i="1"/>
  <c r="Q11" i="1"/>
  <c r="N11" i="1"/>
  <c r="K11" i="1"/>
  <c r="H11" i="1"/>
  <c r="E11" i="1"/>
  <c r="AF10" i="1"/>
  <c r="AC10" i="1"/>
  <c r="Z10" i="1"/>
  <c r="W10" i="1"/>
  <c r="T10" i="1"/>
  <c r="Q10" i="1"/>
  <c r="N10" i="1"/>
  <c r="K10" i="1"/>
  <c r="H10" i="1"/>
  <c r="E10" i="1"/>
  <c r="AF9" i="1"/>
  <c r="AC9" i="1"/>
  <c r="Z9" i="1"/>
  <c r="W9" i="1"/>
  <c r="T9" i="1"/>
  <c r="Q9" i="1"/>
  <c r="N9" i="1"/>
  <c r="K9" i="1"/>
  <c r="H9" i="1"/>
  <c r="E9" i="1"/>
  <c r="AF8" i="1"/>
  <c r="AC8" i="1"/>
  <c r="Z8" i="1"/>
  <c r="W8" i="1"/>
  <c r="T8" i="1"/>
  <c r="Q8" i="1"/>
  <c r="N8" i="1"/>
  <c r="K8" i="1"/>
  <c r="H8" i="1"/>
  <c r="E8" i="1"/>
  <c r="AF7" i="1"/>
  <c r="AC7" i="1"/>
  <c r="Z7" i="1"/>
  <c r="W7" i="1"/>
  <c r="T7" i="1"/>
  <c r="Q7" i="1"/>
  <c r="N7" i="1"/>
  <c r="K7" i="1"/>
  <c r="H7" i="1"/>
  <c r="E7" i="1"/>
  <c r="AF6" i="1"/>
  <c r="AC6" i="1"/>
  <c r="Z6" i="1"/>
  <c r="W6" i="1"/>
  <c r="T6" i="1"/>
  <c r="Q6" i="1"/>
  <c r="N6" i="1"/>
  <c r="K6" i="1"/>
  <c r="H6" i="1"/>
  <c r="E6" i="1"/>
  <c r="AF5" i="1"/>
  <c r="AC5" i="1"/>
  <c r="Z5" i="1"/>
  <c r="W5" i="1"/>
  <c r="T5" i="1"/>
  <c r="Q5" i="1"/>
  <c r="N5" i="1"/>
  <c r="K5" i="1"/>
  <c r="H5" i="1"/>
  <c r="E5" i="1"/>
  <c r="AF4" i="1"/>
  <c r="AC4" i="1"/>
  <c r="Z4" i="1"/>
  <c r="W4" i="1"/>
  <c r="T4" i="1"/>
  <c r="Q4" i="1"/>
  <c r="N4" i="1"/>
  <c r="K4" i="1"/>
  <c r="H4" i="1"/>
  <c r="E4" i="1"/>
  <c r="AF3" i="1"/>
  <c r="AC3" i="1"/>
  <c r="Z3" i="1"/>
  <c r="W3" i="1"/>
  <c r="T3" i="1"/>
  <c r="Q3" i="1"/>
  <c r="N3" i="1"/>
  <c r="H3" i="1"/>
  <c r="E3" i="1"/>
  <c r="AF49" i="2"/>
  <c r="AC49" i="2"/>
  <c r="Z49" i="2"/>
  <c r="W49" i="2"/>
  <c r="T49" i="2"/>
  <c r="Q49" i="2"/>
  <c r="N49" i="2"/>
  <c r="K49" i="2"/>
  <c r="H49" i="2"/>
  <c r="E49" i="2"/>
  <c r="AF48" i="2"/>
  <c r="AC48" i="2"/>
  <c r="Z48" i="2"/>
  <c r="W48" i="2"/>
  <c r="T48" i="2"/>
  <c r="Q48" i="2"/>
  <c r="N48" i="2"/>
  <c r="K48" i="2"/>
  <c r="H48" i="2"/>
  <c r="E48" i="2"/>
  <c r="AF47" i="2"/>
  <c r="AC47" i="2"/>
  <c r="Z47" i="2"/>
  <c r="W47" i="2"/>
  <c r="T47" i="2"/>
  <c r="Q47" i="2"/>
  <c r="N47" i="2"/>
  <c r="K47" i="2"/>
  <c r="H47" i="2"/>
  <c r="E47" i="2"/>
  <c r="AF46" i="2"/>
  <c r="AC46" i="2"/>
  <c r="Z46" i="2"/>
  <c r="W46" i="2"/>
  <c r="T46" i="2"/>
  <c r="Q46" i="2"/>
  <c r="N46" i="2"/>
  <c r="K46" i="2"/>
  <c r="H46" i="2"/>
  <c r="E46" i="2"/>
  <c r="AF45" i="2"/>
  <c r="AC45" i="2"/>
  <c r="Z45" i="2"/>
  <c r="W45" i="2"/>
  <c r="T45" i="2"/>
  <c r="Q45" i="2"/>
  <c r="N45" i="2"/>
  <c r="K45" i="2"/>
  <c r="H45" i="2"/>
  <c r="E45" i="2"/>
  <c r="AF44" i="2"/>
  <c r="AC44" i="2"/>
  <c r="Z44" i="2"/>
  <c r="W44" i="2"/>
  <c r="T44" i="2"/>
  <c r="Q44" i="2"/>
  <c r="N44" i="2"/>
  <c r="K44" i="2"/>
  <c r="H44" i="2"/>
  <c r="E44" i="2"/>
  <c r="AF43" i="2"/>
  <c r="AC43" i="2"/>
  <c r="Z43" i="2"/>
  <c r="W43" i="2"/>
  <c r="T43" i="2"/>
  <c r="Q43" i="2"/>
  <c r="N43" i="2"/>
  <c r="K43" i="2"/>
  <c r="H43" i="2"/>
  <c r="E43" i="2"/>
  <c r="AF42" i="2"/>
  <c r="AC42" i="2"/>
  <c r="Z42" i="2"/>
  <c r="W42" i="2"/>
  <c r="T42" i="2"/>
  <c r="Q42" i="2"/>
  <c r="N42" i="2"/>
  <c r="K42" i="2"/>
  <c r="H42" i="2"/>
  <c r="E42" i="2"/>
  <c r="AF41" i="2"/>
  <c r="AC41" i="2"/>
  <c r="Z41" i="2"/>
  <c r="W41" i="2"/>
  <c r="T41" i="2"/>
  <c r="Q41" i="2"/>
  <c r="N41" i="2"/>
  <c r="K41" i="2"/>
  <c r="H41" i="2"/>
  <c r="E41" i="2"/>
  <c r="AF40" i="2"/>
  <c r="AC40" i="2"/>
  <c r="Z40" i="2"/>
  <c r="W40" i="2"/>
  <c r="T40" i="2"/>
  <c r="Q40" i="2"/>
  <c r="N40" i="2"/>
  <c r="K40" i="2"/>
  <c r="H40" i="2"/>
  <c r="E40" i="2"/>
  <c r="AF39" i="2"/>
  <c r="AC39" i="2"/>
  <c r="Z39" i="2"/>
  <c r="W39" i="2"/>
  <c r="T39" i="2"/>
  <c r="Q39" i="2"/>
  <c r="N39" i="2"/>
  <c r="K39" i="2"/>
  <c r="H39" i="2"/>
  <c r="E39" i="2"/>
  <c r="AJ6" i="1" l="1"/>
  <c r="AK6" i="1" s="1"/>
  <c r="AJ10" i="1"/>
  <c r="AK10" i="1" s="1"/>
  <c r="AJ14" i="1"/>
  <c r="AK14" i="1" s="1"/>
  <c r="AJ18" i="1"/>
  <c r="AK18" i="1" s="1"/>
  <c r="AJ22" i="1"/>
  <c r="AK22" i="1" s="1"/>
  <c r="AJ44" i="2"/>
  <c r="AJ47" i="2"/>
  <c r="AK47" i="2" s="1"/>
  <c r="AJ41" i="2"/>
  <c r="AK41" i="2" s="1"/>
  <c r="AJ45" i="2"/>
  <c r="AK45" i="2" s="1"/>
  <c r="AJ48" i="2"/>
  <c r="AK48" i="2" s="1"/>
  <c r="AJ3" i="1"/>
  <c r="AK3" i="1" s="1"/>
  <c r="AJ7" i="1"/>
  <c r="AK7" i="1" s="1"/>
  <c r="AJ11" i="1"/>
  <c r="AK11" i="1" s="1"/>
  <c r="AJ15" i="1"/>
  <c r="AJ19" i="1"/>
  <c r="AK19" i="1" s="1"/>
  <c r="AJ23" i="1"/>
  <c r="AK23" i="1" s="1"/>
  <c r="AJ39" i="2"/>
  <c r="AK39" i="2" s="1"/>
  <c r="AJ42" i="2"/>
  <c r="AK42" i="2" s="1"/>
  <c r="AJ46" i="2"/>
  <c r="AK46" i="2" s="1"/>
  <c r="AJ49" i="2"/>
  <c r="AK49" i="2" s="1"/>
  <c r="AJ4" i="1"/>
  <c r="AK4" i="1" s="1"/>
  <c r="AJ8" i="1"/>
  <c r="AK8" i="1" s="1"/>
  <c r="AJ12" i="1"/>
  <c r="AK12" i="1" s="1"/>
  <c r="AJ16" i="1"/>
  <c r="AK16" i="1" s="1"/>
  <c r="AJ20" i="1"/>
  <c r="AK20" i="1" s="1"/>
  <c r="AJ24" i="1"/>
  <c r="AK24" i="1" s="1"/>
  <c r="AJ40" i="2"/>
  <c r="AK40" i="2" s="1"/>
  <c r="AJ43" i="2"/>
  <c r="AJ5" i="1"/>
  <c r="AK5" i="1" s="1"/>
  <c r="AJ9" i="1"/>
  <c r="AK9" i="1" s="1"/>
  <c r="AJ13" i="1"/>
  <c r="AK13" i="1" s="1"/>
  <c r="AJ17" i="1"/>
  <c r="AK17" i="1" s="1"/>
  <c r="AJ21" i="1"/>
  <c r="AK21" i="1" s="1"/>
  <c r="AJ25" i="1"/>
  <c r="AK25" i="1" s="1"/>
  <c r="AF38" i="2"/>
  <c r="AC38" i="2"/>
  <c r="Z38" i="2"/>
  <c r="W38" i="2"/>
  <c r="T38" i="2"/>
  <c r="Q38" i="2"/>
  <c r="N38" i="2"/>
  <c r="K38" i="2"/>
  <c r="H38" i="2"/>
  <c r="E38" i="2"/>
  <c r="AF37" i="2"/>
  <c r="AC37" i="2"/>
  <c r="Z37" i="2"/>
  <c r="W37" i="2"/>
  <c r="T37" i="2"/>
  <c r="Q37" i="2"/>
  <c r="N37" i="2"/>
  <c r="K37" i="2"/>
  <c r="H37" i="2"/>
  <c r="E37" i="2"/>
  <c r="AF36" i="2"/>
  <c r="AC36" i="2"/>
  <c r="Z36" i="2"/>
  <c r="W36" i="2"/>
  <c r="T36" i="2"/>
  <c r="Q36" i="2"/>
  <c r="N36" i="2"/>
  <c r="K36" i="2"/>
  <c r="H36" i="2"/>
  <c r="E36" i="2"/>
  <c r="AF35" i="2"/>
  <c r="AC35" i="2"/>
  <c r="Z35" i="2"/>
  <c r="W35" i="2"/>
  <c r="T35" i="2"/>
  <c r="Q35" i="2"/>
  <c r="N35" i="2"/>
  <c r="K35" i="2"/>
  <c r="H35" i="2"/>
  <c r="E35" i="2"/>
  <c r="AF34" i="2"/>
  <c r="AC34" i="2"/>
  <c r="Z34" i="2"/>
  <c r="W34" i="2"/>
  <c r="T34" i="2"/>
  <c r="Q34" i="2"/>
  <c r="N34" i="2"/>
  <c r="K34" i="2"/>
  <c r="H34" i="2"/>
  <c r="E34" i="2"/>
  <c r="AF33" i="2"/>
  <c r="AC33" i="2"/>
  <c r="Z33" i="2"/>
  <c r="W33" i="2"/>
  <c r="T33" i="2"/>
  <c r="Q33" i="2"/>
  <c r="N33" i="2"/>
  <c r="K33" i="2"/>
  <c r="H33" i="2"/>
  <c r="E33" i="2"/>
  <c r="AF32" i="2"/>
  <c r="AC32" i="2"/>
  <c r="Z32" i="2"/>
  <c r="W32" i="2"/>
  <c r="T32" i="2"/>
  <c r="Q32" i="2"/>
  <c r="N32" i="2"/>
  <c r="K32" i="2"/>
  <c r="H32" i="2"/>
  <c r="E32" i="2"/>
  <c r="AF31" i="2"/>
  <c r="AC31" i="2"/>
  <c r="Z31" i="2"/>
  <c r="W31" i="2"/>
  <c r="T31" i="2"/>
  <c r="Q31" i="2"/>
  <c r="N31" i="2"/>
  <c r="K31" i="2"/>
  <c r="H31" i="2"/>
  <c r="E31" i="2"/>
  <c r="AF30" i="2"/>
  <c r="AC30" i="2"/>
  <c r="Z30" i="2"/>
  <c r="W30" i="2"/>
  <c r="T30" i="2"/>
  <c r="Q30" i="2"/>
  <c r="N30" i="2"/>
  <c r="K30" i="2"/>
  <c r="H30" i="2"/>
  <c r="E30" i="2"/>
  <c r="AF29" i="2"/>
  <c r="AC29" i="2"/>
  <c r="Z29" i="2"/>
  <c r="W29" i="2"/>
  <c r="T29" i="2"/>
  <c r="Q29" i="2"/>
  <c r="N29" i="2"/>
  <c r="K29" i="2"/>
  <c r="H29" i="2"/>
  <c r="E29" i="2"/>
  <c r="AF28" i="2"/>
  <c r="AC28" i="2"/>
  <c r="Z28" i="2"/>
  <c r="W28" i="2"/>
  <c r="T28" i="2"/>
  <c r="Q28" i="2"/>
  <c r="N28" i="2"/>
  <c r="K28" i="2"/>
  <c r="H28" i="2"/>
  <c r="E28" i="2"/>
  <c r="AF27" i="2"/>
  <c r="AC27" i="2"/>
  <c r="Z27" i="2"/>
  <c r="W27" i="2"/>
  <c r="T27" i="2"/>
  <c r="Q27" i="2"/>
  <c r="N27" i="2"/>
  <c r="K27" i="2"/>
  <c r="H27" i="2"/>
  <c r="E27" i="2"/>
  <c r="AF26" i="2"/>
  <c r="AC26" i="2"/>
  <c r="Z26" i="2"/>
  <c r="W26" i="2"/>
  <c r="T26" i="2"/>
  <c r="Q26" i="2"/>
  <c r="N26" i="2"/>
  <c r="K26" i="2"/>
  <c r="H26" i="2"/>
  <c r="E26" i="2"/>
  <c r="AF25" i="2"/>
  <c r="AC25" i="2"/>
  <c r="Z25" i="2"/>
  <c r="W25" i="2"/>
  <c r="T25" i="2"/>
  <c r="Q25" i="2"/>
  <c r="N25" i="2"/>
  <c r="K25" i="2"/>
  <c r="H25" i="2"/>
  <c r="E25" i="2"/>
  <c r="AF24" i="2"/>
  <c r="AC24" i="2"/>
  <c r="Z24" i="2"/>
  <c r="W24" i="2"/>
  <c r="T24" i="2"/>
  <c r="Q24" i="2"/>
  <c r="N24" i="2"/>
  <c r="K24" i="2"/>
  <c r="H24" i="2"/>
  <c r="E24" i="2"/>
  <c r="AF23" i="2"/>
  <c r="AC23" i="2"/>
  <c r="Z23" i="2"/>
  <c r="W23" i="2"/>
  <c r="T23" i="2"/>
  <c r="Q23" i="2"/>
  <c r="N23" i="2"/>
  <c r="K23" i="2"/>
  <c r="H23" i="2"/>
  <c r="E23" i="2"/>
  <c r="AF22" i="2"/>
  <c r="AC22" i="2"/>
  <c r="Z22" i="2"/>
  <c r="W22" i="2"/>
  <c r="T22" i="2"/>
  <c r="Q22" i="2"/>
  <c r="N22" i="2"/>
  <c r="K22" i="2"/>
  <c r="H22" i="2"/>
  <c r="E22" i="2"/>
  <c r="AF21" i="2"/>
  <c r="AC21" i="2"/>
  <c r="Z21" i="2"/>
  <c r="W21" i="2"/>
  <c r="T21" i="2"/>
  <c r="Q21" i="2"/>
  <c r="N21" i="2"/>
  <c r="K21" i="2"/>
  <c r="H21" i="2"/>
  <c r="E21" i="2"/>
  <c r="AF20" i="2"/>
  <c r="AC20" i="2"/>
  <c r="Z20" i="2"/>
  <c r="W20" i="2"/>
  <c r="T20" i="2"/>
  <c r="Q20" i="2"/>
  <c r="N20" i="2"/>
  <c r="K20" i="2"/>
  <c r="H20" i="2"/>
  <c r="E20" i="2"/>
  <c r="AJ25" i="2" l="1"/>
  <c r="AJ29" i="2"/>
  <c r="AJ33" i="2"/>
  <c r="AJ22" i="2"/>
  <c r="AJ30" i="2"/>
  <c r="AJ34" i="2"/>
  <c r="AJ20" i="2"/>
  <c r="AJ23" i="2"/>
  <c r="AJ31" i="2"/>
  <c r="AJ38" i="2"/>
  <c r="AJ27" i="2"/>
  <c r="AJ28" i="2"/>
  <c r="AJ32" i="2"/>
  <c r="AJ21" i="2"/>
  <c r="AK21" i="2" s="1"/>
  <c r="AF19" i="2"/>
  <c r="AC19" i="2"/>
  <c r="Z19" i="2"/>
  <c r="W19" i="2"/>
  <c r="T19" i="2"/>
  <c r="Q19" i="2"/>
  <c r="N19" i="2"/>
  <c r="K19" i="2"/>
  <c r="H19" i="2"/>
  <c r="E19" i="2"/>
  <c r="AF18" i="2"/>
  <c r="AC18" i="2"/>
  <c r="Z18" i="2"/>
  <c r="W18" i="2"/>
  <c r="T18" i="2"/>
  <c r="Q18" i="2"/>
  <c r="N18" i="2"/>
  <c r="K18" i="2"/>
  <c r="H18" i="2"/>
  <c r="E18" i="2"/>
  <c r="AF17" i="2"/>
  <c r="AC17" i="2"/>
  <c r="Z17" i="2"/>
  <c r="W17" i="2"/>
  <c r="T17" i="2"/>
  <c r="Q17" i="2"/>
  <c r="N17" i="2"/>
  <c r="K17" i="2"/>
  <c r="H17" i="2"/>
  <c r="E17" i="2"/>
  <c r="AJ19" i="2" l="1"/>
  <c r="AJ17" i="2"/>
  <c r="AK17" i="2" s="1"/>
  <c r="AJ18" i="2"/>
  <c r="AK18" i="2" s="1"/>
  <c r="AF16" i="2"/>
  <c r="AC16" i="2"/>
  <c r="Z16" i="2"/>
  <c r="W16" i="2"/>
  <c r="T16" i="2"/>
  <c r="Q16" i="2"/>
  <c r="N16" i="2"/>
  <c r="K16" i="2"/>
  <c r="H16" i="2"/>
  <c r="E16" i="2"/>
  <c r="AF15" i="2"/>
  <c r="AC15" i="2"/>
  <c r="Z15" i="2"/>
  <c r="W15" i="2"/>
  <c r="T15" i="2"/>
  <c r="Q15" i="2"/>
  <c r="N15" i="2"/>
  <c r="K15" i="2"/>
  <c r="H15" i="2"/>
  <c r="E15" i="2"/>
  <c r="AF14" i="2"/>
  <c r="AC14" i="2"/>
  <c r="Z14" i="2"/>
  <c r="W14" i="2"/>
  <c r="T14" i="2"/>
  <c r="Q14" i="2"/>
  <c r="N14" i="2"/>
  <c r="K14" i="2"/>
  <c r="H14" i="2"/>
  <c r="E14" i="2"/>
  <c r="AF13" i="2"/>
  <c r="AC13" i="2"/>
  <c r="Z13" i="2"/>
  <c r="W13" i="2"/>
  <c r="T13" i="2"/>
  <c r="Q13" i="2"/>
  <c r="N13" i="2"/>
  <c r="K13" i="2"/>
  <c r="H13" i="2"/>
  <c r="E13" i="2"/>
  <c r="AF12" i="2"/>
  <c r="AC12" i="2"/>
  <c r="Z12" i="2"/>
  <c r="W12" i="2"/>
  <c r="T12" i="2"/>
  <c r="Q12" i="2"/>
  <c r="N12" i="2"/>
  <c r="K12" i="2"/>
  <c r="H12" i="2"/>
  <c r="E12" i="2"/>
  <c r="AF11" i="2"/>
  <c r="AC11" i="2"/>
  <c r="Z11" i="2"/>
  <c r="W11" i="2"/>
  <c r="T11" i="2"/>
  <c r="Q11" i="2"/>
  <c r="N11" i="2"/>
  <c r="K11" i="2"/>
  <c r="H11" i="2"/>
  <c r="E11" i="2"/>
  <c r="AF10" i="2"/>
  <c r="AC10" i="2"/>
  <c r="Z10" i="2"/>
  <c r="W10" i="2"/>
  <c r="T10" i="2"/>
  <c r="Q10" i="2"/>
  <c r="N10" i="2"/>
  <c r="K10" i="2"/>
  <c r="H10" i="2"/>
  <c r="E10" i="2"/>
  <c r="AF9" i="2"/>
  <c r="AC9" i="2"/>
  <c r="Z9" i="2"/>
  <c r="W9" i="2"/>
  <c r="T9" i="2"/>
  <c r="Q9" i="2"/>
  <c r="N9" i="2"/>
  <c r="K9" i="2"/>
  <c r="H9" i="2"/>
  <c r="E9" i="2"/>
  <c r="AF8" i="2"/>
  <c r="AC8" i="2"/>
  <c r="Z8" i="2"/>
  <c r="W8" i="2"/>
  <c r="T8" i="2"/>
  <c r="Q8" i="2"/>
  <c r="N8" i="2"/>
  <c r="K8" i="2"/>
  <c r="H8" i="2"/>
  <c r="E8" i="2"/>
  <c r="AF7" i="2"/>
  <c r="AC7" i="2"/>
  <c r="Z7" i="2"/>
  <c r="W7" i="2"/>
  <c r="T7" i="2"/>
  <c r="Q7" i="2"/>
  <c r="N7" i="2"/>
  <c r="K7" i="2"/>
  <c r="H7" i="2"/>
  <c r="E7" i="2"/>
  <c r="AF6" i="2"/>
  <c r="AC6" i="2"/>
  <c r="Z6" i="2"/>
  <c r="W6" i="2"/>
  <c r="T6" i="2"/>
  <c r="Q6" i="2"/>
  <c r="N6" i="2"/>
  <c r="K6" i="2"/>
  <c r="H6" i="2"/>
  <c r="E6" i="2"/>
  <c r="AF5" i="2"/>
  <c r="AC5" i="2"/>
  <c r="Z5" i="2"/>
  <c r="W5" i="2"/>
  <c r="T5" i="2"/>
  <c r="Q5" i="2"/>
  <c r="N5" i="2"/>
  <c r="K5" i="2"/>
  <c r="H5" i="2"/>
  <c r="E5" i="2"/>
  <c r="AF4" i="2"/>
  <c r="AC4" i="2"/>
  <c r="Z4" i="2"/>
  <c r="W4" i="2"/>
  <c r="T4" i="2"/>
  <c r="Q4" i="2"/>
  <c r="N4" i="2"/>
  <c r="K4" i="2"/>
  <c r="H4" i="2"/>
  <c r="AJ7" i="2" l="1"/>
  <c r="AK7" i="2" s="1"/>
  <c r="AJ11" i="2"/>
  <c r="AJ15" i="2"/>
  <c r="AJ12" i="2"/>
  <c r="AJ16" i="2"/>
  <c r="AK16" i="2" s="1"/>
  <c r="AJ5" i="2"/>
  <c r="AK5" i="2" s="1"/>
  <c r="AJ9" i="2"/>
  <c r="AK9" i="2" s="1"/>
  <c r="AJ13" i="2"/>
  <c r="AK13" i="2" s="1"/>
  <c r="AJ6" i="2"/>
  <c r="AJ10" i="2"/>
  <c r="AJ14" i="2"/>
  <c r="AK14" i="2" s="1"/>
  <c r="E4" i="2"/>
  <c r="AJ4" i="2" s="1"/>
  <c r="AK4" i="2" s="1"/>
  <c r="AF3" i="2"/>
  <c r="AC3" i="2"/>
  <c r="Z3" i="2"/>
  <c r="T3" i="2"/>
  <c r="Q3" i="2"/>
  <c r="N3" i="2"/>
  <c r="K3" i="2"/>
  <c r="H3" i="2"/>
  <c r="E3" i="2"/>
  <c r="AJ3" i="2" l="1"/>
  <c r="AK3" i="2" s="1"/>
</calcChain>
</file>

<file path=xl/sharedStrings.xml><?xml version="1.0" encoding="utf-8"?>
<sst xmlns="http://schemas.openxmlformats.org/spreadsheetml/2006/main" count="316" uniqueCount="99">
  <si>
    <t>مجموعة المهن</t>
  </si>
  <si>
    <t>التخصص</t>
  </si>
  <si>
    <t>معين</t>
  </si>
  <si>
    <t>النسبة (معين / متقدم)</t>
  </si>
  <si>
    <t>تعليمية</t>
  </si>
  <si>
    <t xml:space="preserve">احياء                                                       </t>
  </si>
  <si>
    <t xml:space="preserve">اقتصاد منزلي                                                </t>
  </si>
  <si>
    <t xml:space="preserve">اللغة الانجليزية وآدابها                                    </t>
  </si>
  <si>
    <t xml:space="preserve">اللغة العربية وآدابها                                       </t>
  </si>
  <si>
    <t xml:space="preserve">تاريخ                                                       </t>
  </si>
  <si>
    <t xml:space="preserve">تربية ابتدائية وطفل                                         </t>
  </si>
  <si>
    <t xml:space="preserve">تربية خاصة وتأهيل                                           </t>
  </si>
  <si>
    <t xml:space="preserve">تربية رياضية                                                </t>
  </si>
  <si>
    <t xml:space="preserve">تربية مهنية                                                 </t>
  </si>
  <si>
    <t xml:space="preserve">تربية وتعليم                                                </t>
  </si>
  <si>
    <t xml:space="preserve">جغرافيا                                                     </t>
  </si>
  <si>
    <t xml:space="preserve">جيولوجيا (علوم الأرض)                                       </t>
  </si>
  <si>
    <t xml:space="preserve">رياضيات                                                     </t>
  </si>
  <si>
    <t xml:space="preserve">شريعةودراسات اسلاميه                                        </t>
  </si>
  <si>
    <t xml:space="preserve">علم اجتماع                                                  </t>
  </si>
  <si>
    <t xml:space="preserve">علم نفس وارشاد                                              </t>
  </si>
  <si>
    <t xml:space="preserve">فنون جميلة                                                  </t>
  </si>
  <si>
    <t>فيزياء</t>
  </si>
  <si>
    <t xml:space="preserve">كيمياء                                                      </t>
  </si>
  <si>
    <t xml:space="preserve">مجال/لغة انجليزية                                           </t>
  </si>
  <si>
    <t xml:space="preserve">مجال/لغة عربية                                              </t>
  </si>
  <si>
    <t xml:space="preserve">معلم صف - حاسوب                                             </t>
  </si>
  <si>
    <t xml:space="preserve">مكتبات وتوثيق+مصادر تعليميةومكتبات                          </t>
  </si>
  <si>
    <t>طبية</t>
  </si>
  <si>
    <t xml:space="preserve">اشعة (تصوير اشعاعي)                                         </t>
  </si>
  <si>
    <t xml:space="preserve">العلاج الوظيفي                                              </t>
  </si>
  <si>
    <t xml:space="preserve">تقنيات حيوية                                                </t>
  </si>
  <si>
    <t xml:space="preserve">تمريض                                                       </t>
  </si>
  <si>
    <t xml:space="preserve">صيدله                                                       </t>
  </si>
  <si>
    <t xml:space="preserve">مختبرات وتحاليل طبية                                        </t>
  </si>
  <si>
    <t xml:space="preserve">الاراضي والمياه والبيئة                                     </t>
  </si>
  <si>
    <t>الهندسة الانشائية (الجامعيون)</t>
  </si>
  <si>
    <t xml:space="preserve">الهندسة الصناعية                                            </t>
  </si>
  <si>
    <t>الهندسة الطبية الحيوية ( من شعبة الهندسة الكهربائية )</t>
  </si>
  <si>
    <t xml:space="preserve">الهندسة الكهربائية                                          </t>
  </si>
  <si>
    <t xml:space="preserve">الهندسة الكيماوية                                           </t>
  </si>
  <si>
    <t xml:space="preserve">الهندسة المعمارية                                           </t>
  </si>
  <si>
    <t xml:space="preserve">الهندسة الميكانيكية                                         </t>
  </si>
  <si>
    <t xml:space="preserve">انتاج حيواني                                                </t>
  </si>
  <si>
    <t xml:space="preserve">انتاج نباتي                                                 </t>
  </si>
  <si>
    <t xml:space="preserve">تغذية وتصنيع غذائي                                          </t>
  </si>
  <si>
    <t xml:space="preserve">هندسة الاتصالات                                             </t>
  </si>
  <si>
    <t xml:space="preserve">هندسة الحاسبات الالكترونية                                  </t>
  </si>
  <si>
    <t>هندسة الطاقة المتجددة(جامعيون)</t>
  </si>
  <si>
    <t xml:space="preserve">هندسة القوى                                                 </t>
  </si>
  <si>
    <t xml:space="preserve">هندسة القوى والآلات الحرارية                                </t>
  </si>
  <si>
    <t xml:space="preserve">هندسة المساحة                                               </t>
  </si>
  <si>
    <t>هندسة الميكاترونكس ( من شعبة الهندسة الكهربائية )</t>
  </si>
  <si>
    <t>هندسة انشاءات المباني (الجامعيون)</t>
  </si>
  <si>
    <t>تجارية ومالية</t>
  </si>
  <si>
    <t xml:space="preserve">اقتصاد                                                      </t>
  </si>
  <si>
    <t xml:space="preserve">تسويق                                                       </t>
  </si>
  <si>
    <t>علوم مصرفية ومالية</t>
  </si>
  <si>
    <t xml:space="preserve">محاسبة                                                      </t>
  </si>
  <si>
    <t>إدارية</t>
  </si>
  <si>
    <t xml:space="preserve">ادارة اعمال                                                 </t>
  </si>
  <si>
    <t xml:space="preserve">صحافه واعلام                                                </t>
  </si>
  <si>
    <t xml:space="preserve">علوم اداريه                                                 </t>
  </si>
  <si>
    <t xml:space="preserve">علوم سياسيه                                                 </t>
  </si>
  <si>
    <t xml:space="preserve">نظم المعلومات الادارية                                      </t>
  </si>
  <si>
    <t>أخرى</t>
  </si>
  <si>
    <t xml:space="preserve">اثار                                                        </t>
  </si>
  <si>
    <t xml:space="preserve">حقوق                                                        </t>
  </si>
  <si>
    <t xml:space="preserve">علوم الحاسب الالي                                           </t>
  </si>
  <si>
    <t xml:space="preserve">هندسة التكييف والتبريد والتدفئة والتهوية                    </t>
  </si>
  <si>
    <t xml:space="preserve">اجتماعيات                                                   </t>
  </si>
  <si>
    <t xml:space="preserve">خياطة/تصميم الازياء وتصنيع الملابس                          </t>
  </si>
  <si>
    <t xml:space="preserve">احصاء وسجل طبي وسكرتاريا طبية                               </t>
  </si>
  <si>
    <t xml:space="preserve">التعقيم                                                     </t>
  </si>
  <si>
    <t xml:space="preserve">مخزون طلبات التوظيف  التراكمي </t>
  </si>
  <si>
    <t xml:space="preserve"> </t>
  </si>
  <si>
    <t>حالة التخصص</t>
  </si>
  <si>
    <t>مؤشرات العرض والطلب جامعيون  ذكور/  البادية الشمالية</t>
  </si>
  <si>
    <t>*</t>
  </si>
  <si>
    <t>المهن الاخرى</t>
  </si>
  <si>
    <t xml:space="preserve">*بالرغم من محدودية الطلب عليها في القطاع العام، يجدها  الديوان الخيار الافضل لابنائنا الطلبة مستقبلا، لكونها تتواءم مع توقعات الطلب في سوق العمل الداخلي والخارجي وتطوراته. </t>
  </si>
  <si>
    <t>مؤشرات العرض والطلب جامعيات اناث/  البادية الشمالية</t>
  </si>
  <si>
    <t>مؤشرات العرض والطلب دبلوم ذكور/  البادية الشمالية</t>
  </si>
  <si>
    <t>مؤشرات العرض والطلب دبلوم اناث/  البادية الشمالية</t>
  </si>
  <si>
    <t xml:space="preserve">لغات اجنبية               </t>
  </si>
  <si>
    <t xml:space="preserve">لغات اجنبية                                                </t>
  </si>
  <si>
    <t>مجموع المعينين (2011-2020)</t>
  </si>
  <si>
    <t>متوسط عدد المعينين (2011-2020)</t>
  </si>
  <si>
    <t>متوسط نسبة التعيين (2011-2020)</t>
  </si>
  <si>
    <t xml:space="preserve">تجارية ومالية </t>
  </si>
  <si>
    <t xml:space="preserve">الهندسية </t>
  </si>
  <si>
    <t xml:space="preserve">هندسية </t>
  </si>
  <si>
    <t>راكد</t>
  </si>
  <si>
    <t>مشبع</t>
  </si>
  <si>
    <t>مطلوب</t>
  </si>
  <si>
    <t>مجموع المعينين 
(2011-2020)</t>
  </si>
  <si>
    <t>متوسط عدد المعينين
 (2011-2020)</t>
  </si>
  <si>
    <t>متوسط نسبة التعيين
 (2011-2020)</t>
  </si>
  <si>
    <t>متوسط عدد المعينين 
(2011-2020)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</si>
</sst>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 readingOrder="2"/>
    </xf>
    <xf numFmtId="0" fontId="6" fillId="0" borderId="6" xfId="0" applyFont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rightToLeft="1" tabSelected="1" view="pageBreakPreview" zoomScale="60" zoomScaleNormal="100" workbookViewId="0">
      <selection activeCell="AJ2" sqref="AJ1:AJ1048576"/>
    </sheetView>
  </sheetViews>
  <sheetFormatPr defaultRowHeight="15" x14ac:dyDescent="0.25"/>
  <cols>
    <col min="1" max="1" width="9.85546875" customWidth="1"/>
    <col min="2" max="2" width="25.5703125" customWidth="1"/>
    <col min="3" max="3" width="11.85546875" hidden="1" customWidth="1"/>
    <col min="4" max="32" width="9" hidden="1" customWidth="1"/>
    <col min="33" max="33" width="10" customWidth="1"/>
    <col min="34" max="34" width="13.42578125" customWidth="1"/>
    <col min="35" max="35" width="12.5703125" customWidth="1"/>
    <col min="36" max="36" width="17.85546875" hidden="1" customWidth="1"/>
    <col min="37" max="37" width="14.7109375" customWidth="1"/>
  </cols>
  <sheetData>
    <row r="1" spans="1:37" ht="15" customHeight="1" x14ac:dyDescent="0.25">
      <c r="A1" s="35" t="s">
        <v>0</v>
      </c>
      <c r="B1" s="3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7" t="s">
        <v>77</v>
      </c>
      <c r="AH1" s="37"/>
      <c r="AI1" s="37"/>
      <c r="AJ1" s="37"/>
      <c r="AK1" s="37"/>
    </row>
    <row r="2" spans="1:37" ht="63.75" customHeight="1" x14ac:dyDescent="0.25">
      <c r="A2" s="35"/>
      <c r="B2" s="35"/>
      <c r="C2" s="26">
        <v>2020</v>
      </c>
      <c r="D2" s="27" t="s">
        <v>2</v>
      </c>
      <c r="E2" s="27" t="s">
        <v>3</v>
      </c>
      <c r="F2" s="26">
        <v>2011</v>
      </c>
      <c r="G2" s="27" t="s">
        <v>2</v>
      </c>
      <c r="H2" s="27" t="s">
        <v>3</v>
      </c>
      <c r="I2" s="26">
        <v>2012</v>
      </c>
      <c r="J2" s="27" t="s">
        <v>2</v>
      </c>
      <c r="K2" s="27" t="s">
        <v>3</v>
      </c>
      <c r="L2" s="26">
        <v>2013</v>
      </c>
      <c r="M2" s="27" t="s">
        <v>2</v>
      </c>
      <c r="N2" s="27" t="s">
        <v>3</v>
      </c>
      <c r="O2" s="26">
        <v>2014</v>
      </c>
      <c r="P2" s="27" t="s">
        <v>2</v>
      </c>
      <c r="Q2" s="27" t="s">
        <v>3</v>
      </c>
      <c r="R2" s="26">
        <v>2015</v>
      </c>
      <c r="S2" s="27" t="s">
        <v>2</v>
      </c>
      <c r="T2" s="27" t="s">
        <v>3</v>
      </c>
      <c r="U2" s="26">
        <v>2016</v>
      </c>
      <c r="V2" s="27" t="s">
        <v>2</v>
      </c>
      <c r="W2" s="27" t="s">
        <v>3</v>
      </c>
      <c r="X2" s="26">
        <v>2017</v>
      </c>
      <c r="Y2" s="27" t="s">
        <v>2</v>
      </c>
      <c r="Z2" s="27" t="s">
        <v>3</v>
      </c>
      <c r="AA2" s="26">
        <v>2018</v>
      </c>
      <c r="AB2" s="27" t="s">
        <v>2</v>
      </c>
      <c r="AC2" s="27" t="s">
        <v>3</v>
      </c>
      <c r="AD2" s="26">
        <v>2019</v>
      </c>
      <c r="AE2" s="27" t="s">
        <v>2</v>
      </c>
      <c r="AF2" s="27" t="s">
        <v>3</v>
      </c>
      <c r="AG2" s="4" t="s">
        <v>74</v>
      </c>
      <c r="AH2" s="4" t="s">
        <v>95</v>
      </c>
      <c r="AI2" s="4" t="s">
        <v>96</v>
      </c>
      <c r="AJ2" s="4" t="s">
        <v>97</v>
      </c>
      <c r="AK2" s="4" t="s">
        <v>76</v>
      </c>
    </row>
    <row r="3" spans="1:37" x14ac:dyDescent="0.25">
      <c r="A3" s="30" t="s">
        <v>4</v>
      </c>
      <c r="B3" s="2" t="s">
        <v>5</v>
      </c>
      <c r="C3" s="6">
        <v>41</v>
      </c>
      <c r="D3" s="6">
        <v>1</v>
      </c>
      <c r="E3" s="19">
        <f>D3/C3</f>
        <v>2.4390243902439025E-2</v>
      </c>
      <c r="F3" s="6">
        <v>17</v>
      </c>
      <c r="G3" s="6">
        <v>6</v>
      </c>
      <c r="H3" s="19">
        <f>G3/F3</f>
        <v>0.35294117647058826</v>
      </c>
      <c r="I3" s="6">
        <v>15</v>
      </c>
      <c r="J3" s="6">
        <v>2</v>
      </c>
      <c r="K3" s="19">
        <f>J3/I3</f>
        <v>0.13333333333333333</v>
      </c>
      <c r="L3" s="6">
        <v>25</v>
      </c>
      <c r="M3" s="6">
        <v>5</v>
      </c>
      <c r="N3" s="19">
        <f>M3/L3</f>
        <v>0.2</v>
      </c>
      <c r="O3" s="6">
        <v>21</v>
      </c>
      <c r="P3" s="6">
        <v>2</v>
      </c>
      <c r="Q3" s="19">
        <f>P3/O3</f>
        <v>9.5238095238095233E-2</v>
      </c>
      <c r="R3" s="6">
        <v>17</v>
      </c>
      <c r="S3" s="6">
        <v>8</v>
      </c>
      <c r="T3" s="19">
        <f>S3/R3</f>
        <v>0.47058823529411764</v>
      </c>
      <c r="U3" s="6">
        <v>23</v>
      </c>
      <c r="V3" s="6">
        <v>3</v>
      </c>
      <c r="W3" s="19">
        <f>V3/U3</f>
        <v>0.13043478260869565</v>
      </c>
      <c r="X3" s="6">
        <v>33</v>
      </c>
      <c r="Y3" s="6">
        <v>5</v>
      </c>
      <c r="Z3" s="19">
        <f>Y3/X3</f>
        <v>0.15151515151515152</v>
      </c>
      <c r="AA3" s="6">
        <v>30</v>
      </c>
      <c r="AB3" s="6">
        <v>2</v>
      </c>
      <c r="AC3" s="19">
        <f>AB3/AA3</f>
        <v>6.6666666666666666E-2</v>
      </c>
      <c r="AD3" s="6">
        <v>32</v>
      </c>
      <c r="AE3" s="6">
        <v>0</v>
      </c>
      <c r="AF3" s="19">
        <f>AE3/AD3</f>
        <v>0</v>
      </c>
      <c r="AG3" s="6">
        <f>C3</f>
        <v>41</v>
      </c>
      <c r="AH3" s="6">
        <f>SUM(D3,G3,J3,M3,P3,S3,V3,Y3,AB3,AE3)</f>
        <v>34</v>
      </c>
      <c r="AI3" s="7">
        <f>ROUND(AH3/10,0)</f>
        <v>3</v>
      </c>
      <c r="AJ3" s="8">
        <f>AVERAGE(E3,H3,K3,N3,Q3,T3,W3,Z3,AC3,AF3)</f>
        <v>0.16251076850290874</v>
      </c>
      <c r="AK3" s="7" t="str">
        <f>IF(AJ3&lt;0.01,"راكد",IF(AJ3&lt;0.15,"مشبع","مطلوب"))</f>
        <v>مطلوب</v>
      </c>
    </row>
    <row r="4" spans="1:37" x14ac:dyDescent="0.25">
      <c r="A4" s="31"/>
      <c r="B4" s="2" t="s">
        <v>7</v>
      </c>
      <c r="C4" s="6">
        <v>34</v>
      </c>
      <c r="D4" s="6">
        <v>0</v>
      </c>
      <c r="E4" s="19">
        <f t="shared" ref="E4:E49" si="0">D4/C4</f>
        <v>0</v>
      </c>
      <c r="F4" s="6">
        <v>46</v>
      </c>
      <c r="G4" s="6">
        <v>18</v>
      </c>
      <c r="H4" s="19">
        <f t="shared" ref="H4:H29" si="1">G4/F4</f>
        <v>0.39130434782608697</v>
      </c>
      <c r="I4" s="6">
        <v>31</v>
      </c>
      <c r="J4" s="6">
        <v>22</v>
      </c>
      <c r="K4" s="19">
        <f t="shared" ref="K4:K29" si="2">J4/I4</f>
        <v>0.70967741935483875</v>
      </c>
      <c r="L4" s="6">
        <v>30</v>
      </c>
      <c r="M4" s="6">
        <v>14</v>
      </c>
      <c r="N4" s="19">
        <f t="shared" ref="N4:N29" si="3">M4/L4</f>
        <v>0.46666666666666667</v>
      </c>
      <c r="O4" s="6">
        <v>27</v>
      </c>
      <c r="P4" s="6">
        <v>0</v>
      </c>
      <c r="Q4" s="19">
        <f t="shared" ref="Q4:Q29" si="4">P4/O4</f>
        <v>0</v>
      </c>
      <c r="R4" s="6">
        <v>35</v>
      </c>
      <c r="S4" s="6">
        <v>7</v>
      </c>
      <c r="T4" s="19">
        <f t="shared" ref="T4:T29" si="5">S4/R4</f>
        <v>0.2</v>
      </c>
      <c r="U4" s="6">
        <v>41</v>
      </c>
      <c r="V4" s="6">
        <v>3</v>
      </c>
      <c r="W4" s="19">
        <f t="shared" ref="W4:W29" si="6">V4/U4</f>
        <v>7.3170731707317069E-2</v>
      </c>
      <c r="X4" s="6">
        <v>56</v>
      </c>
      <c r="Y4" s="6">
        <v>24</v>
      </c>
      <c r="Z4" s="19">
        <f t="shared" ref="Z4:Z29" si="7">Y4/X4</f>
        <v>0.42857142857142855</v>
      </c>
      <c r="AA4" s="6">
        <v>28</v>
      </c>
      <c r="AB4" s="6">
        <v>7</v>
      </c>
      <c r="AC4" s="19">
        <f t="shared" ref="AC4:AC29" si="8">AB4/AA4</f>
        <v>0.25</v>
      </c>
      <c r="AD4" s="6">
        <v>36</v>
      </c>
      <c r="AE4" s="6">
        <v>14</v>
      </c>
      <c r="AF4" s="19">
        <f t="shared" ref="AF4:AF29" si="9">AE4/AD4</f>
        <v>0.3888888888888889</v>
      </c>
      <c r="AG4" s="6">
        <f t="shared" ref="AG4:AG49" si="10">C4</f>
        <v>34</v>
      </c>
      <c r="AH4" s="6">
        <f t="shared" ref="AH4:AH49" si="11">SUM(D4,G4,J4,M4,P4,S4,V4,Y4,AB4,AE4)</f>
        <v>109</v>
      </c>
      <c r="AI4" s="7">
        <f t="shared" ref="AI4:AI49" si="12">ROUND(AH4/10,0)</f>
        <v>11</v>
      </c>
      <c r="AJ4" s="8">
        <f t="shared" ref="AJ4:AJ49" si="13">AVERAGE(E4,H4,K4,N4,Q4,T4,W4,Z4,AC4,AF4)</f>
        <v>0.2908279483015227</v>
      </c>
      <c r="AK4" s="7" t="str">
        <f t="shared" ref="AK4:AK21" si="14">IF(AJ4&lt;0.01,"راكد",IF(AJ4&lt;0.15,"مشبع","مطلوب"))</f>
        <v>مطلوب</v>
      </c>
    </row>
    <row r="5" spans="1:37" x14ac:dyDescent="0.25">
      <c r="A5" s="31"/>
      <c r="B5" s="2" t="s">
        <v>8</v>
      </c>
      <c r="C5" s="6">
        <v>16</v>
      </c>
      <c r="D5" s="6">
        <v>0</v>
      </c>
      <c r="E5" s="19">
        <f t="shared" si="0"/>
        <v>0</v>
      </c>
      <c r="F5" s="6">
        <v>99</v>
      </c>
      <c r="G5" s="6">
        <v>15</v>
      </c>
      <c r="H5" s="19">
        <f t="shared" si="1"/>
        <v>0.15151515151515152</v>
      </c>
      <c r="I5" s="6">
        <v>82</v>
      </c>
      <c r="J5" s="6">
        <v>18</v>
      </c>
      <c r="K5" s="19">
        <f t="shared" si="2"/>
        <v>0.21951219512195122</v>
      </c>
      <c r="L5" s="6">
        <v>70</v>
      </c>
      <c r="M5" s="6">
        <v>17</v>
      </c>
      <c r="N5" s="19">
        <f t="shared" si="3"/>
        <v>0.24285714285714285</v>
      </c>
      <c r="O5" s="6">
        <v>56</v>
      </c>
      <c r="P5" s="6">
        <v>8</v>
      </c>
      <c r="Q5" s="19">
        <f t="shared" si="4"/>
        <v>0.14285714285714285</v>
      </c>
      <c r="R5" s="6">
        <v>60</v>
      </c>
      <c r="S5" s="6">
        <v>14</v>
      </c>
      <c r="T5" s="19">
        <f t="shared" si="5"/>
        <v>0.23333333333333334</v>
      </c>
      <c r="U5" s="6">
        <v>50</v>
      </c>
      <c r="V5" s="6">
        <v>15</v>
      </c>
      <c r="W5" s="19">
        <f t="shared" si="6"/>
        <v>0.3</v>
      </c>
      <c r="X5" s="6">
        <v>39</v>
      </c>
      <c r="Y5" s="6">
        <v>18</v>
      </c>
      <c r="Z5" s="19">
        <f t="shared" si="7"/>
        <v>0.46153846153846156</v>
      </c>
      <c r="AA5" s="6">
        <v>28</v>
      </c>
      <c r="AB5" s="6">
        <v>9</v>
      </c>
      <c r="AC5" s="19">
        <f t="shared" si="8"/>
        <v>0.32142857142857145</v>
      </c>
      <c r="AD5" s="6">
        <v>11</v>
      </c>
      <c r="AE5" s="6">
        <v>7</v>
      </c>
      <c r="AF5" s="19">
        <f t="shared" si="9"/>
        <v>0.63636363636363635</v>
      </c>
      <c r="AG5" s="6">
        <f t="shared" si="10"/>
        <v>16</v>
      </c>
      <c r="AH5" s="6">
        <f t="shared" si="11"/>
        <v>121</v>
      </c>
      <c r="AI5" s="7">
        <f t="shared" si="12"/>
        <v>12</v>
      </c>
      <c r="AJ5" s="8">
        <f t="shared" si="13"/>
        <v>0.27094056350153911</v>
      </c>
      <c r="AK5" s="7" t="str">
        <f t="shared" si="14"/>
        <v>مطلوب</v>
      </c>
    </row>
    <row r="6" spans="1:37" x14ac:dyDescent="0.25">
      <c r="A6" s="31"/>
      <c r="B6" s="2" t="s">
        <v>9</v>
      </c>
      <c r="C6" s="6">
        <v>176</v>
      </c>
      <c r="D6" s="6">
        <v>6</v>
      </c>
      <c r="E6" s="19">
        <f t="shared" si="0"/>
        <v>3.4090909090909088E-2</v>
      </c>
      <c r="F6" s="6">
        <v>15</v>
      </c>
      <c r="G6" s="6">
        <v>3</v>
      </c>
      <c r="H6" s="19">
        <f t="shared" si="1"/>
        <v>0.2</v>
      </c>
      <c r="I6" s="6">
        <v>19</v>
      </c>
      <c r="J6" s="6">
        <v>15</v>
      </c>
      <c r="K6" s="19">
        <f t="shared" si="2"/>
        <v>0.78947368421052633</v>
      </c>
      <c r="L6" s="6">
        <v>27</v>
      </c>
      <c r="M6" s="6">
        <v>19</v>
      </c>
      <c r="N6" s="19">
        <f t="shared" si="3"/>
        <v>0.70370370370370372</v>
      </c>
      <c r="O6" s="6">
        <v>31</v>
      </c>
      <c r="P6" s="6">
        <v>3</v>
      </c>
      <c r="Q6" s="19">
        <f t="shared" si="4"/>
        <v>9.6774193548387094E-2</v>
      </c>
      <c r="R6" s="6">
        <v>74</v>
      </c>
      <c r="S6" s="6">
        <v>31</v>
      </c>
      <c r="T6" s="19">
        <f t="shared" si="5"/>
        <v>0.41891891891891891</v>
      </c>
      <c r="U6" s="6">
        <v>105</v>
      </c>
      <c r="V6" s="6">
        <v>39</v>
      </c>
      <c r="W6" s="19">
        <f t="shared" si="6"/>
        <v>0.37142857142857144</v>
      </c>
      <c r="X6" s="6">
        <v>163</v>
      </c>
      <c r="Y6" s="6">
        <v>17</v>
      </c>
      <c r="Z6" s="19">
        <f t="shared" si="7"/>
        <v>0.10429447852760736</v>
      </c>
      <c r="AA6" s="6">
        <v>190</v>
      </c>
      <c r="AB6" s="6">
        <v>6</v>
      </c>
      <c r="AC6" s="19">
        <f t="shared" si="8"/>
        <v>3.1578947368421054E-2</v>
      </c>
      <c r="AD6" s="6">
        <v>196</v>
      </c>
      <c r="AE6" s="6">
        <v>4</v>
      </c>
      <c r="AF6" s="19">
        <f t="shared" si="9"/>
        <v>2.0408163265306121E-2</v>
      </c>
      <c r="AG6" s="6">
        <f t="shared" si="10"/>
        <v>176</v>
      </c>
      <c r="AH6" s="6">
        <f t="shared" si="11"/>
        <v>143</v>
      </c>
      <c r="AI6" s="7">
        <f t="shared" si="12"/>
        <v>14</v>
      </c>
      <c r="AJ6" s="8">
        <f t="shared" si="13"/>
        <v>0.27706715700623508</v>
      </c>
      <c r="AK6" s="7" t="s">
        <v>93</v>
      </c>
    </row>
    <row r="7" spans="1:37" x14ac:dyDescent="0.25">
      <c r="A7" s="31"/>
      <c r="B7" s="2" t="s">
        <v>10</v>
      </c>
      <c r="C7" s="6">
        <v>37</v>
      </c>
      <c r="D7" s="6">
        <v>0</v>
      </c>
      <c r="E7" s="19">
        <f t="shared" si="0"/>
        <v>0</v>
      </c>
      <c r="F7" s="6">
        <v>34</v>
      </c>
      <c r="G7" s="6">
        <v>0</v>
      </c>
      <c r="H7" s="19">
        <f t="shared" si="1"/>
        <v>0</v>
      </c>
      <c r="I7" s="6">
        <v>28</v>
      </c>
      <c r="J7" s="6">
        <v>0</v>
      </c>
      <c r="K7" s="19">
        <f t="shared" si="2"/>
        <v>0</v>
      </c>
      <c r="L7" s="6">
        <v>28</v>
      </c>
      <c r="M7" s="6">
        <v>0</v>
      </c>
      <c r="N7" s="19">
        <f t="shared" si="3"/>
        <v>0</v>
      </c>
      <c r="O7" s="6">
        <v>27</v>
      </c>
      <c r="P7" s="6">
        <v>0</v>
      </c>
      <c r="Q7" s="19">
        <f t="shared" si="4"/>
        <v>0</v>
      </c>
      <c r="R7" s="6">
        <v>33</v>
      </c>
      <c r="S7" s="6">
        <v>0</v>
      </c>
      <c r="T7" s="19">
        <f t="shared" si="5"/>
        <v>0</v>
      </c>
      <c r="U7" s="6">
        <v>31</v>
      </c>
      <c r="V7" s="6">
        <v>0</v>
      </c>
      <c r="W7" s="19">
        <f t="shared" si="6"/>
        <v>0</v>
      </c>
      <c r="X7" s="6">
        <v>38</v>
      </c>
      <c r="Y7" s="6">
        <v>0</v>
      </c>
      <c r="Z7" s="19">
        <f t="shared" si="7"/>
        <v>0</v>
      </c>
      <c r="AA7" s="6">
        <v>38</v>
      </c>
      <c r="AB7" s="6">
        <v>0</v>
      </c>
      <c r="AC7" s="19">
        <f t="shared" si="8"/>
        <v>0</v>
      </c>
      <c r="AD7" s="6">
        <v>37</v>
      </c>
      <c r="AE7" s="6">
        <v>0</v>
      </c>
      <c r="AF7" s="19">
        <f t="shared" si="9"/>
        <v>0</v>
      </c>
      <c r="AG7" s="6">
        <f t="shared" si="10"/>
        <v>37</v>
      </c>
      <c r="AH7" s="6">
        <f t="shared" si="11"/>
        <v>0</v>
      </c>
      <c r="AI7" s="7">
        <f t="shared" si="12"/>
        <v>0</v>
      </c>
      <c r="AJ7" s="8">
        <f t="shared" si="13"/>
        <v>0</v>
      </c>
      <c r="AK7" s="7" t="str">
        <f t="shared" si="14"/>
        <v>راكد</v>
      </c>
    </row>
    <row r="8" spans="1:37" s="1" customFormat="1" x14ac:dyDescent="0.25">
      <c r="A8" s="31"/>
      <c r="B8" s="3" t="s">
        <v>11</v>
      </c>
      <c r="C8" s="9">
        <v>86</v>
      </c>
      <c r="D8" s="9">
        <v>2</v>
      </c>
      <c r="E8" s="19">
        <f t="shared" si="0"/>
        <v>2.3255813953488372E-2</v>
      </c>
      <c r="F8" s="9">
        <v>0</v>
      </c>
      <c r="G8" s="9">
        <v>0</v>
      </c>
      <c r="H8" s="20" t="e">
        <f t="shared" si="1"/>
        <v>#DIV/0!</v>
      </c>
      <c r="I8" s="9">
        <v>1</v>
      </c>
      <c r="J8" s="9">
        <v>0</v>
      </c>
      <c r="K8" s="20">
        <f t="shared" si="2"/>
        <v>0</v>
      </c>
      <c r="L8" s="9">
        <v>4</v>
      </c>
      <c r="M8" s="9">
        <v>0</v>
      </c>
      <c r="N8" s="20">
        <f t="shared" si="3"/>
        <v>0</v>
      </c>
      <c r="O8" s="9">
        <v>12</v>
      </c>
      <c r="P8" s="9">
        <v>0</v>
      </c>
      <c r="Q8" s="20">
        <f t="shared" si="4"/>
        <v>0</v>
      </c>
      <c r="R8" s="9">
        <v>41</v>
      </c>
      <c r="S8" s="9">
        <v>0</v>
      </c>
      <c r="T8" s="20">
        <f t="shared" si="5"/>
        <v>0</v>
      </c>
      <c r="U8" s="9">
        <v>77</v>
      </c>
      <c r="V8" s="9">
        <v>1</v>
      </c>
      <c r="W8" s="20">
        <f t="shared" si="6"/>
        <v>1.2987012987012988E-2</v>
      </c>
      <c r="X8" s="9">
        <v>103</v>
      </c>
      <c r="Y8" s="9">
        <v>0</v>
      </c>
      <c r="Z8" s="20">
        <f t="shared" si="7"/>
        <v>0</v>
      </c>
      <c r="AA8" s="9">
        <v>104</v>
      </c>
      <c r="AB8" s="9">
        <v>6</v>
      </c>
      <c r="AC8" s="20">
        <f t="shared" si="8"/>
        <v>5.7692307692307696E-2</v>
      </c>
      <c r="AD8" s="9">
        <v>106</v>
      </c>
      <c r="AE8" s="9">
        <v>1</v>
      </c>
      <c r="AF8" s="20">
        <f t="shared" si="9"/>
        <v>9.433962264150943E-3</v>
      </c>
      <c r="AG8" s="6">
        <f t="shared" si="10"/>
        <v>86</v>
      </c>
      <c r="AH8" s="6">
        <f t="shared" si="11"/>
        <v>10</v>
      </c>
      <c r="AI8" s="7">
        <f t="shared" si="12"/>
        <v>1</v>
      </c>
      <c r="AJ8" s="8">
        <f>AVERAGE(E8,K8,N8,Q8,T8,W8,Z8,AC8,AF8)</f>
        <v>1.1485455210773333E-2</v>
      </c>
      <c r="AK8" s="7" t="s">
        <v>92</v>
      </c>
    </row>
    <row r="9" spans="1:37" x14ac:dyDescent="0.25">
      <c r="A9" s="31"/>
      <c r="B9" s="2" t="s">
        <v>12</v>
      </c>
      <c r="C9" s="6">
        <v>153</v>
      </c>
      <c r="D9" s="6">
        <v>9</v>
      </c>
      <c r="E9" s="19">
        <f t="shared" si="0"/>
        <v>5.8823529411764705E-2</v>
      </c>
      <c r="F9" s="6">
        <v>24</v>
      </c>
      <c r="G9" s="6">
        <v>7</v>
      </c>
      <c r="H9" s="19">
        <f t="shared" si="1"/>
        <v>0.29166666666666669</v>
      </c>
      <c r="I9" s="6">
        <v>19</v>
      </c>
      <c r="J9" s="6">
        <v>6</v>
      </c>
      <c r="K9" s="19">
        <f t="shared" si="2"/>
        <v>0.31578947368421051</v>
      </c>
      <c r="L9" s="6">
        <v>40</v>
      </c>
      <c r="M9" s="6">
        <v>10</v>
      </c>
      <c r="N9" s="19">
        <f t="shared" si="3"/>
        <v>0.25</v>
      </c>
      <c r="O9" s="6">
        <v>62</v>
      </c>
      <c r="P9" s="6">
        <v>1</v>
      </c>
      <c r="Q9" s="19">
        <f t="shared" si="4"/>
        <v>1.6129032258064516E-2</v>
      </c>
      <c r="R9" s="6">
        <v>105</v>
      </c>
      <c r="S9" s="6">
        <v>4</v>
      </c>
      <c r="T9" s="19">
        <f t="shared" si="5"/>
        <v>3.8095238095238099E-2</v>
      </c>
      <c r="U9" s="6">
        <v>135</v>
      </c>
      <c r="V9" s="6">
        <v>10</v>
      </c>
      <c r="W9" s="19">
        <f t="shared" si="6"/>
        <v>7.407407407407407E-2</v>
      </c>
      <c r="X9" s="6">
        <v>150</v>
      </c>
      <c r="Y9" s="6">
        <v>3</v>
      </c>
      <c r="Z9" s="19">
        <f t="shared" si="7"/>
        <v>0.02</v>
      </c>
      <c r="AA9" s="6">
        <v>158</v>
      </c>
      <c r="AB9" s="6">
        <v>10</v>
      </c>
      <c r="AC9" s="19">
        <f t="shared" si="8"/>
        <v>6.3291139240506333E-2</v>
      </c>
      <c r="AD9" s="6">
        <v>160</v>
      </c>
      <c r="AE9" s="6">
        <v>4</v>
      </c>
      <c r="AF9" s="19">
        <f t="shared" si="9"/>
        <v>2.5000000000000001E-2</v>
      </c>
      <c r="AG9" s="6">
        <f t="shared" si="10"/>
        <v>153</v>
      </c>
      <c r="AH9" s="6">
        <f t="shared" si="11"/>
        <v>64</v>
      </c>
      <c r="AI9" s="7">
        <f t="shared" si="12"/>
        <v>6</v>
      </c>
      <c r="AJ9" s="8">
        <f t="shared" si="13"/>
        <v>0.11528691534305247</v>
      </c>
      <c r="AK9" s="7" t="str">
        <f t="shared" si="14"/>
        <v>مشبع</v>
      </c>
    </row>
    <row r="10" spans="1:37" x14ac:dyDescent="0.25">
      <c r="A10" s="31"/>
      <c r="B10" s="2" t="s">
        <v>14</v>
      </c>
      <c r="C10" s="6">
        <v>147</v>
      </c>
      <c r="D10" s="6">
        <v>1</v>
      </c>
      <c r="E10" s="19">
        <f t="shared" si="0"/>
        <v>6.8027210884353739E-3</v>
      </c>
      <c r="F10" s="6">
        <v>153</v>
      </c>
      <c r="G10" s="6">
        <v>3</v>
      </c>
      <c r="H10" s="19">
        <f t="shared" si="1"/>
        <v>1.9607843137254902E-2</v>
      </c>
      <c r="I10" s="6">
        <v>149</v>
      </c>
      <c r="J10" s="6">
        <v>6</v>
      </c>
      <c r="K10" s="19">
        <f t="shared" si="2"/>
        <v>4.0268456375838924E-2</v>
      </c>
      <c r="L10" s="6">
        <v>148</v>
      </c>
      <c r="M10" s="6">
        <v>2</v>
      </c>
      <c r="N10" s="19">
        <f t="shared" si="3"/>
        <v>1.3513513513513514E-2</v>
      </c>
      <c r="O10" s="6">
        <v>157</v>
      </c>
      <c r="P10" s="6">
        <v>2</v>
      </c>
      <c r="Q10" s="19">
        <f t="shared" si="4"/>
        <v>1.2738853503184714E-2</v>
      </c>
      <c r="R10" s="6">
        <v>165</v>
      </c>
      <c r="S10" s="6">
        <v>7</v>
      </c>
      <c r="T10" s="19">
        <f t="shared" si="5"/>
        <v>4.2424242424242427E-2</v>
      </c>
      <c r="U10" s="6">
        <v>159</v>
      </c>
      <c r="V10" s="6">
        <v>1</v>
      </c>
      <c r="W10" s="19">
        <f t="shared" si="6"/>
        <v>6.2893081761006293E-3</v>
      </c>
      <c r="X10" s="6">
        <v>168</v>
      </c>
      <c r="Y10" s="6">
        <v>4</v>
      </c>
      <c r="Z10" s="19">
        <f t="shared" si="7"/>
        <v>2.3809523809523808E-2</v>
      </c>
      <c r="AA10" s="6">
        <v>165</v>
      </c>
      <c r="AB10" s="6">
        <v>4</v>
      </c>
      <c r="AC10" s="19">
        <f t="shared" si="8"/>
        <v>2.4242424242424242E-2</v>
      </c>
      <c r="AD10" s="6">
        <v>165</v>
      </c>
      <c r="AE10" s="6">
        <v>4</v>
      </c>
      <c r="AF10" s="19">
        <f t="shared" si="9"/>
        <v>2.4242424242424242E-2</v>
      </c>
      <c r="AG10" s="6">
        <f t="shared" si="10"/>
        <v>147</v>
      </c>
      <c r="AH10" s="6">
        <f t="shared" si="11"/>
        <v>34</v>
      </c>
      <c r="AI10" s="7">
        <f t="shared" si="12"/>
        <v>3</v>
      </c>
      <c r="AJ10" s="8">
        <f t="shared" si="13"/>
        <v>2.1393931051294272E-2</v>
      </c>
      <c r="AK10" s="7" t="s">
        <v>92</v>
      </c>
    </row>
    <row r="11" spans="1:37" x14ac:dyDescent="0.25">
      <c r="A11" s="31"/>
      <c r="B11" s="2" t="s">
        <v>15</v>
      </c>
      <c r="C11" s="6">
        <v>28</v>
      </c>
      <c r="D11" s="6">
        <v>0</v>
      </c>
      <c r="E11" s="19">
        <f t="shared" si="0"/>
        <v>0</v>
      </c>
      <c r="F11" s="6">
        <v>11</v>
      </c>
      <c r="G11" s="6">
        <v>5</v>
      </c>
      <c r="H11" s="19">
        <f t="shared" si="1"/>
        <v>0.45454545454545453</v>
      </c>
      <c r="I11" s="6">
        <v>6</v>
      </c>
      <c r="J11" s="6">
        <v>8</v>
      </c>
      <c r="K11" s="19">
        <f t="shared" si="2"/>
        <v>1.3333333333333333</v>
      </c>
      <c r="L11" s="6">
        <v>7</v>
      </c>
      <c r="M11" s="6">
        <v>8</v>
      </c>
      <c r="N11" s="19">
        <f t="shared" si="3"/>
        <v>1.1428571428571428</v>
      </c>
      <c r="O11" s="6">
        <v>9</v>
      </c>
      <c r="P11" s="6">
        <v>7</v>
      </c>
      <c r="Q11" s="19">
        <f t="shared" si="4"/>
        <v>0.77777777777777779</v>
      </c>
      <c r="R11" s="6">
        <v>11</v>
      </c>
      <c r="S11" s="6">
        <v>1</v>
      </c>
      <c r="T11" s="19">
        <f t="shared" si="5"/>
        <v>9.0909090909090912E-2</v>
      </c>
      <c r="U11" s="6">
        <v>12</v>
      </c>
      <c r="V11" s="6">
        <v>9</v>
      </c>
      <c r="W11" s="19">
        <f t="shared" si="6"/>
        <v>0.75</v>
      </c>
      <c r="X11" s="6">
        <v>22</v>
      </c>
      <c r="Y11" s="6">
        <v>5</v>
      </c>
      <c r="Z11" s="19">
        <f t="shared" si="7"/>
        <v>0.22727272727272727</v>
      </c>
      <c r="AA11" s="6">
        <v>28</v>
      </c>
      <c r="AB11" s="6">
        <v>2</v>
      </c>
      <c r="AC11" s="19">
        <f t="shared" si="8"/>
        <v>7.1428571428571425E-2</v>
      </c>
      <c r="AD11" s="6">
        <v>34</v>
      </c>
      <c r="AE11" s="6">
        <v>1</v>
      </c>
      <c r="AF11" s="19">
        <f t="shared" si="9"/>
        <v>2.9411764705882353E-2</v>
      </c>
      <c r="AG11" s="6">
        <f t="shared" si="10"/>
        <v>28</v>
      </c>
      <c r="AH11" s="6">
        <f t="shared" si="11"/>
        <v>46</v>
      </c>
      <c r="AI11" s="7">
        <f t="shared" si="12"/>
        <v>5</v>
      </c>
      <c r="AJ11" s="25">
        <f t="shared" si="13"/>
        <v>0.48775358628299798</v>
      </c>
      <c r="AK11" s="7" t="s">
        <v>93</v>
      </c>
    </row>
    <row r="12" spans="1:37" x14ac:dyDescent="0.25">
      <c r="A12" s="31"/>
      <c r="B12" s="2" t="s">
        <v>16</v>
      </c>
      <c r="C12" s="6">
        <v>82</v>
      </c>
      <c r="D12" s="6">
        <v>2</v>
      </c>
      <c r="E12" s="19">
        <f t="shared" si="0"/>
        <v>2.4390243902439025E-2</v>
      </c>
      <c r="F12" s="6">
        <v>15</v>
      </c>
      <c r="G12" s="6">
        <v>10</v>
      </c>
      <c r="H12" s="19">
        <f t="shared" si="1"/>
        <v>0.66666666666666663</v>
      </c>
      <c r="I12" s="6">
        <v>8</v>
      </c>
      <c r="J12" s="6">
        <v>7</v>
      </c>
      <c r="K12" s="19">
        <f t="shared" si="2"/>
        <v>0.875</v>
      </c>
      <c r="L12" s="6">
        <v>28</v>
      </c>
      <c r="M12" s="6">
        <v>5</v>
      </c>
      <c r="N12" s="19">
        <f t="shared" si="3"/>
        <v>0.17857142857142858</v>
      </c>
      <c r="O12" s="6">
        <v>40</v>
      </c>
      <c r="P12" s="6">
        <v>1</v>
      </c>
      <c r="Q12" s="19">
        <f t="shared" si="4"/>
        <v>2.5000000000000001E-2</v>
      </c>
      <c r="R12" s="6">
        <v>57</v>
      </c>
      <c r="S12" s="6">
        <v>14</v>
      </c>
      <c r="T12" s="19">
        <f t="shared" si="5"/>
        <v>0.24561403508771928</v>
      </c>
      <c r="U12" s="6">
        <v>80</v>
      </c>
      <c r="V12" s="6">
        <v>4</v>
      </c>
      <c r="W12" s="19">
        <f t="shared" si="6"/>
        <v>0.05</v>
      </c>
      <c r="X12" s="6">
        <v>84</v>
      </c>
      <c r="Y12" s="6">
        <v>4</v>
      </c>
      <c r="Z12" s="19">
        <f t="shared" si="7"/>
        <v>4.7619047619047616E-2</v>
      </c>
      <c r="AA12" s="6">
        <v>85</v>
      </c>
      <c r="AB12" s="6">
        <v>0</v>
      </c>
      <c r="AC12" s="19">
        <f t="shared" si="8"/>
        <v>0</v>
      </c>
      <c r="AD12" s="6">
        <v>93</v>
      </c>
      <c r="AE12" s="6">
        <v>2</v>
      </c>
      <c r="AF12" s="19">
        <f t="shared" si="9"/>
        <v>2.1505376344086023E-2</v>
      </c>
      <c r="AG12" s="6">
        <f t="shared" si="10"/>
        <v>82</v>
      </c>
      <c r="AH12" s="6">
        <f t="shared" si="11"/>
        <v>49</v>
      </c>
      <c r="AI12" s="7">
        <f t="shared" si="12"/>
        <v>5</v>
      </c>
      <c r="AJ12" s="8">
        <f t="shared" si="13"/>
        <v>0.21343667981913866</v>
      </c>
      <c r="AK12" s="7" t="s">
        <v>93</v>
      </c>
    </row>
    <row r="13" spans="1:37" x14ac:dyDescent="0.25">
      <c r="A13" s="31"/>
      <c r="B13" s="2" t="s">
        <v>17</v>
      </c>
      <c r="C13" s="6">
        <v>19</v>
      </c>
      <c r="D13" s="6">
        <v>0</v>
      </c>
      <c r="E13" s="19">
        <f t="shared" si="0"/>
        <v>0</v>
      </c>
      <c r="F13" s="6">
        <v>3</v>
      </c>
      <c r="G13" s="6">
        <v>3</v>
      </c>
      <c r="H13" s="19">
        <f t="shared" si="1"/>
        <v>1</v>
      </c>
      <c r="I13" s="6">
        <v>7</v>
      </c>
      <c r="J13" s="6">
        <v>8</v>
      </c>
      <c r="K13" s="19">
        <f t="shared" si="2"/>
        <v>1.1428571428571428</v>
      </c>
      <c r="L13" s="6">
        <v>11</v>
      </c>
      <c r="M13" s="6">
        <v>7</v>
      </c>
      <c r="N13" s="19">
        <f t="shared" si="3"/>
        <v>0.63636363636363635</v>
      </c>
      <c r="O13" s="6">
        <v>11</v>
      </c>
      <c r="P13" s="6">
        <v>2</v>
      </c>
      <c r="Q13" s="19">
        <f t="shared" si="4"/>
        <v>0.18181818181818182</v>
      </c>
      <c r="R13" s="6">
        <v>10</v>
      </c>
      <c r="S13" s="6">
        <v>12</v>
      </c>
      <c r="T13" s="19">
        <f t="shared" si="5"/>
        <v>1.2</v>
      </c>
      <c r="U13" s="6">
        <v>10</v>
      </c>
      <c r="V13" s="6">
        <v>6</v>
      </c>
      <c r="W13" s="19">
        <f t="shared" si="6"/>
        <v>0.6</v>
      </c>
      <c r="X13" s="6">
        <v>15</v>
      </c>
      <c r="Y13" s="6">
        <v>9</v>
      </c>
      <c r="Z13" s="19">
        <f t="shared" si="7"/>
        <v>0.6</v>
      </c>
      <c r="AA13" s="6">
        <v>16</v>
      </c>
      <c r="AB13" s="6">
        <v>8</v>
      </c>
      <c r="AC13" s="19">
        <f t="shared" si="8"/>
        <v>0.5</v>
      </c>
      <c r="AD13" s="6">
        <v>10</v>
      </c>
      <c r="AE13" s="6">
        <v>8</v>
      </c>
      <c r="AF13" s="19">
        <f t="shared" si="9"/>
        <v>0.8</v>
      </c>
      <c r="AG13" s="6">
        <f t="shared" si="10"/>
        <v>19</v>
      </c>
      <c r="AH13" s="6">
        <f t="shared" si="11"/>
        <v>63</v>
      </c>
      <c r="AI13" s="7">
        <f t="shared" si="12"/>
        <v>6</v>
      </c>
      <c r="AJ13" s="8">
        <f t="shared" si="13"/>
        <v>0.66610389610389598</v>
      </c>
      <c r="AK13" s="7" t="str">
        <f t="shared" si="14"/>
        <v>مطلوب</v>
      </c>
    </row>
    <row r="14" spans="1:37" x14ac:dyDescent="0.25">
      <c r="A14" s="31"/>
      <c r="B14" s="2" t="s">
        <v>18</v>
      </c>
      <c r="C14" s="6">
        <v>104</v>
      </c>
      <c r="D14" s="6">
        <v>2</v>
      </c>
      <c r="E14" s="19">
        <f t="shared" si="0"/>
        <v>1.9230769230769232E-2</v>
      </c>
      <c r="F14" s="6">
        <v>21</v>
      </c>
      <c r="G14" s="6">
        <v>10</v>
      </c>
      <c r="H14" s="19">
        <f t="shared" si="1"/>
        <v>0.47619047619047616</v>
      </c>
      <c r="I14" s="6">
        <v>16</v>
      </c>
      <c r="J14" s="6">
        <v>14</v>
      </c>
      <c r="K14" s="19">
        <f t="shared" si="2"/>
        <v>0.875</v>
      </c>
      <c r="L14" s="6">
        <v>36</v>
      </c>
      <c r="M14" s="6">
        <v>9</v>
      </c>
      <c r="N14" s="19">
        <f t="shared" si="3"/>
        <v>0.25</v>
      </c>
      <c r="O14" s="6">
        <v>27</v>
      </c>
      <c r="P14" s="6">
        <v>15</v>
      </c>
      <c r="Q14" s="19">
        <f t="shared" si="4"/>
        <v>0.55555555555555558</v>
      </c>
      <c r="R14" s="6">
        <v>45</v>
      </c>
      <c r="S14" s="6">
        <v>7</v>
      </c>
      <c r="T14" s="19">
        <f t="shared" si="5"/>
        <v>0.15555555555555556</v>
      </c>
      <c r="U14" s="6">
        <v>92</v>
      </c>
      <c r="V14" s="6">
        <v>13</v>
      </c>
      <c r="W14" s="19">
        <f t="shared" si="6"/>
        <v>0.14130434782608695</v>
      </c>
      <c r="X14" s="6">
        <v>95</v>
      </c>
      <c r="Y14" s="6">
        <v>22</v>
      </c>
      <c r="Z14" s="19">
        <f t="shared" si="7"/>
        <v>0.23157894736842105</v>
      </c>
      <c r="AA14" s="6">
        <v>88</v>
      </c>
      <c r="AB14" s="6">
        <v>7</v>
      </c>
      <c r="AC14" s="19">
        <f t="shared" si="8"/>
        <v>7.9545454545454544E-2</v>
      </c>
      <c r="AD14" s="6">
        <v>98</v>
      </c>
      <c r="AE14" s="6">
        <v>10</v>
      </c>
      <c r="AF14" s="19">
        <f t="shared" si="9"/>
        <v>0.10204081632653061</v>
      </c>
      <c r="AG14" s="6">
        <f t="shared" si="10"/>
        <v>104</v>
      </c>
      <c r="AH14" s="6">
        <f t="shared" si="11"/>
        <v>109</v>
      </c>
      <c r="AI14" s="7">
        <f t="shared" si="12"/>
        <v>11</v>
      </c>
      <c r="AJ14" s="8">
        <f t="shared" si="13"/>
        <v>0.28860019225988492</v>
      </c>
      <c r="AK14" s="7" t="str">
        <f t="shared" si="14"/>
        <v>مطلوب</v>
      </c>
    </row>
    <row r="15" spans="1:37" x14ac:dyDescent="0.25">
      <c r="A15" s="31"/>
      <c r="B15" s="2" t="s">
        <v>20</v>
      </c>
      <c r="C15" s="6">
        <v>67</v>
      </c>
      <c r="D15" s="6">
        <v>3</v>
      </c>
      <c r="E15" s="19">
        <f t="shared" si="0"/>
        <v>4.4776119402985072E-2</v>
      </c>
      <c r="F15" s="6">
        <v>7</v>
      </c>
      <c r="G15" s="6">
        <v>6</v>
      </c>
      <c r="H15" s="19">
        <f t="shared" si="1"/>
        <v>0.8571428571428571</v>
      </c>
      <c r="I15" s="6">
        <v>5</v>
      </c>
      <c r="J15" s="6">
        <v>2</v>
      </c>
      <c r="K15" s="19">
        <f t="shared" si="2"/>
        <v>0.4</v>
      </c>
      <c r="L15" s="6">
        <v>12</v>
      </c>
      <c r="M15" s="6">
        <v>6</v>
      </c>
      <c r="N15" s="19">
        <f t="shared" si="3"/>
        <v>0.5</v>
      </c>
      <c r="O15" s="6">
        <v>19</v>
      </c>
      <c r="P15" s="6">
        <v>0</v>
      </c>
      <c r="Q15" s="19">
        <f t="shared" si="4"/>
        <v>0</v>
      </c>
      <c r="R15" s="6">
        <v>51</v>
      </c>
      <c r="S15" s="6">
        <v>2</v>
      </c>
      <c r="T15" s="19">
        <f t="shared" si="5"/>
        <v>3.9215686274509803E-2</v>
      </c>
      <c r="U15" s="6">
        <v>71</v>
      </c>
      <c r="V15" s="6">
        <v>1</v>
      </c>
      <c r="W15" s="19">
        <f t="shared" si="6"/>
        <v>1.4084507042253521E-2</v>
      </c>
      <c r="X15" s="6">
        <v>82</v>
      </c>
      <c r="Y15" s="6">
        <v>5</v>
      </c>
      <c r="Z15" s="19">
        <f t="shared" si="7"/>
        <v>6.097560975609756E-2</v>
      </c>
      <c r="AA15" s="6">
        <v>85</v>
      </c>
      <c r="AB15" s="6">
        <v>2</v>
      </c>
      <c r="AC15" s="19">
        <f t="shared" si="8"/>
        <v>2.3529411764705882E-2</v>
      </c>
      <c r="AD15" s="6">
        <v>92</v>
      </c>
      <c r="AE15" s="6">
        <v>6</v>
      </c>
      <c r="AF15" s="19">
        <f t="shared" si="9"/>
        <v>6.5217391304347824E-2</v>
      </c>
      <c r="AG15" s="6">
        <f t="shared" si="10"/>
        <v>67</v>
      </c>
      <c r="AH15" s="6">
        <f t="shared" si="11"/>
        <v>33</v>
      </c>
      <c r="AI15" s="7">
        <f t="shared" si="12"/>
        <v>3</v>
      </c>
      <c r="AJ15" s="8">
        <f t="shared" si="13"/>
        <v>0.20049415826877567</v>
      </c>
      <c r="AK15" s="7" t="s">
        <v>93</v>
      </c>
    </row>
    <row r="16" spans="1:37" x14ac:dyDescent="0.25">
      <c r="A16" s="31"/>
      <c r="B16" s="2" t="s">
        <v>21</v>
      </c>
      <c r="C16" s="6">
        <v>10</v>
      </c>
      <c r="D16" s="6">
        <v>0</v>
      </c>
      <c r="E16" s="19">
        <f t="shared" si="0"/>
        <v>0</v>
      </c>
      <c r="F16" s="6">
        <v>1</v>
      </c>
      <c r="G16" s="6">
        <v>1</v>
      </c>
      <c r="H16" s="19">
        <f t="shared" si="1"/>
        <v>1</v>
      </c>
      <c r="I16" s="6">
        <v>5</v>
      </c>
      <c r="J16" s="6">
        <v>1</v>
      </c>
      <c r="K16" s="19">
        <f t="shared" si="2"/>
        <v>0.2</v>
      </c>
      <c r="L16" s="6">
        <v>5</v>
      </c>
      <c r="M16" s="6">
        <v>4</v>
      </c>
      <c r="N16" s="19">
        <f t="shared" si="3"/>
        <v>0.8</v>
      </c>
      <c r="O16" s="6">
        <v>1</v>
      </c>
      <c r="P16" s="6">
        <v>0</v>
      </c>
      <c r="Q16" s="19">
        <f t="shared" si="4"/>
        <v>0</v>
      </c>
      <c r="R16" s="6">
        <v>1</v>
      </c>
      <c r="S16" s="6">
        <v>0</v>
      </c>
      <c r="T16" s="19">
        <f t="shared" si="5"/>
        <v>0</v>
      </c>
      <c r="U16" s="6">
        <v>3</v>
      </c>
      <c r="V16" s="6">
        <v>0</v>
      </c>
      <c r="W16" s="19">
        <f t="shared" si="6"/>
        <v>0</v>
      </c>
      <c r="X16" s="6">
        <v>13</v>
      </c>
      <c r="Y16" s="6">
        <v>0</v>
      </c>
      <c r="Z16" s="19">
        <f t="shared" si="7"/>
        <v>0</v>
      </c>
      <c r="AA16" s="6">
        <v>18</v>
      </c>
      <c r="AB16" s="6">
        <v>1</v>
      </c>
      <c r="AC16" s="19">
        <f t="shared" si="8"/>
        <v>5.5555555555555552E-2</v>
      </c>
      <c r="AD16" s="6">
        <v>19</v>
      </c>
      <c r="AE16" s="6">
        <v>3</v>
      </c>
      <c r="AF16" s="19">
        <f t="shared" si="9"/>
        <v>0.15789473684210525</v>
      </c>
      <c r="AG16" s="6">
        <f t="shared" si="10"/>
        <v>10</v>
      </c>
      <c r="AH16" s="6">
        <f t="shared" si="11"/>
        <v>10</v>
      </c>
      <c r="AI16" s="7">
        <f t="shared" si="12"/>
        <v>1</v>
      </c>
      <c r="AJ16" s="8">
        <f t="shared" si="13"/>
        <v>0.22134502923976607</v>
      </c>
      <c r="AK16" s="7" t="str">
        <f t="shared" si="14"/>
        <v>مطلوب</v>
      </c>
    </row>
    <row r="17" spans="1:37" ht="10.15" customHeight="1" x14ac:dyDescent="0.25">
      <c r="A17" s="31"/>
      <c r="B17" s="2" t="s">
        <v>22</v>
      </c>
      <c r="C17" s="6">
        <v>27</v>
      </c>
      <c r="D17" s="6">
        <v>0</v>
      </c>
      <c r="E17" s="19">
        <f t="shared" si="0"/>
        <v>0</v>
      </c>
      <c r="F17" s="6">
        <v>8</v>
      </c>
      <c r="G17" s="6">
        <v>5</v>
      </c>
      <c r="H17" s="19">
        <f t="shared" si="1"/>
        <v>0.625</v>
      </c>
      <c r="I17" s="6">
        <v>4</v>
      </c>
      <c r="J17" s="6">
        <v>4</v>
      </c>
      <c r="K17" s="19">
        <f t="shared" si="2"/>
        <v>1</v>
      </c>
      <c r="L17" s="6">
        <v>7</v>
      </c>
      <c r="M17" s="6">
        <v>4</v>
      </c>
      <c r="N17" s="19">
        <f t="shared" si="3"/>
        <v>0.5714285714285714</v>
      </c>
      <c r="O17" s="6">
        <v>3</v>
      </c>
      <c r="P17" s="6">
        <v>1</v>
      </c>
      <c r="Q17" s="19">
        <f t="shared" si="4"/>
        <v>0.33333333333333331</v>
      </c>
      <c r="R17" s="6">
        <v>7</v>
      </c>
      <c r="S17" s="6">
        <v>3</v>
      </c>
      <c r="T17" s="19">
        <f t="shared" si="5"/>
        <v>0.42857142857142855</v>
      </c>
      <c r="U17" s="6">
        <v>15</v>
      </c>
      <c r="V17" s="6">
        <v>1</v>
      </c>
      <c r="W17" s="19">
        <f t="shared" si="6"/>
        <v>6.6666666666666666E-2</v>
      </c>
      <c r="X17" s="6">
        <v>16</v>
      </c>
      <c r="Y17" s="6">
        <v>3</v>
      </c>
      <c r="Z17" s="19">
        <f t="shared" si="7"/>
        <v>0.1875</v>
      </c>
      <c r="AA17" s="6">
        <v>18</v>
      </c>
      <c r="AB17" s="6">
        <v>1</v>
      </c>
      <c r="AC17" s="19">
        <f t="shared" si="8"/>
        <v>5.5555555555555552E-2</v>
      </c>
      <c r="AD17" s="6">
        <v>24</v>
      </c>
      <c r="AE17" s="6">
        <v>1</v>
      </c>
      <c r="AF17" s="19">
        <f t="shared" si="9"/>
        <v>4.1666666666666664E-2</v>
      </c>
      <c r="AG17" s="6">
        <f t="shared" si="10"/>
        <v>27</v>
      </c>
      <c r="AH17" s="6">
        <f t="shared" si="11"/>
        <v>23</v>
      </c>
      <c r="AI17" s="7">
        <f t="shared" si="12"/>
        <v>2</v>
      </c>
      <c r="AJ17" s="8">
        <f t="shared" si="13"/>
        <v>0.33097222222222217</v>
      </c>
      <c r="AK17" s="7" t="str">
        <f t="shared" si="14"/>
        <v>مطلوب</v>
      </c>
    </row>
    <row r="18" spans="1:37" ht="12" customHeight="1" x14ac:dyDescent="0.25">
      <c r="A18" s="31"/>
      <c r="B18" s="2" t="s">
        <v>23</v>
      </c>
      <c r="C18" s="6">
        <v>32</v>
      </c>
      <c r="D18" s="6">
        <v>1</v>
      </c>
      <c r="E18" s="19">
        <f t="shared" si="0"/>
        <v>3.125E-2</v>
      </c>
      <c r="F18" s="6">
        <v>11</v>
      </c>
      <c r="G18" s="6">
        <v>7</v>
      </c>
      <c r="H18" s="19">
        <f t="shared" si="1"/>
        <v>0.63636363636363635</v>
      </c>
      <c r="I18" s="6">
        <v>12</v>
      </c>
      <c r="J18" s="6">
        <v>4</v>
      </c>
      <c r="K18" s="19">
        <f t="shared" si="2"/>
        <v>0.33333333333333331</v>
      </c>
      <c r="L18" s="6">
        <v>15</v>
      </c>
      <c r="M18" s="6">
        <v>3</v>
      </c>
      <c r="N18" s="19">
        <f t="shared" si="3"/>
        <v>0.2</v>
      </c>
      <c r="O18" s="6">
        <v>17</v>
      </c>
      <c r="P18" s="6">
        <v>3</v>
      </c>
      <c r="Q18" s="19">
        <f t="shared" si="4"/>
        <v>0.17647058823529413</v>
      </c>
      <c r="R18" s="6">
        <v>23</v>
      </c>
      <c r="S18" s="6">
        <v>3</v>
      </c>
      <c r="T18" s="19">
        <f t="shared" si="5"/>
        <v>0.13043478260869565</v>
      </c>
      <c r="U18" s="6">
        <v>23</v>
      </c>
      <c r="V18" s="6">
        <v>2</v>
      </c>
      <c r="W18" s="19">
        <f t="shared" si="6"/>
        <v>8.6956521739130432E-2</v>
      </c>
      <c r="X18" s="6">
        <v>26</v>
      </c>
      <c r="Y18" s="6">
        <v>6</v>
      </c>
      <c r="Z18" s="19">
        <f t="shared" si="7"/>
        <v>0.23076923076923078</v>
      </c>
      <c r="AA18" s="6">
        <v>25</v>
      </c>
      <c r="AB18" s="6">
        <v>1</v>
      </c>
      <c r="AC18" s="19">
        <f t="shared" si="8"/>
        <v>0.04</v>
      </c>
      <c r="AD18" s="6">
        <v>26</v>
      </c>
      <c r="AE18" s="6">
        <v>1</v>
      </c>
      <c r="AF18" s="19">
        <f t="shared" si="9"/>
        <v>3.8461538461538464E-2</v>
      </c>
      <c r="AG18" s="6">
        <f t="shared" si="10"/>
        <v>32</v>
      </c>
      <c r="AH18" s="6">
        <f t="shared" si="11"/>
        <v>31</v>
      </c>
      <c r="AI18" s="7">
        <f t="shared" si="12"/>
        <v>3</v>
      </c>
      <c r="AJ18" s="8">
        <f t="shared" si="13"/>
        <v>0.19040396315108593</v>
      </c>
      <c r="AK18" s="7" t="str">
        <f t="shared" si="14"/>
        <v>مطلوب</v>
      </c>
    </row>
    <row r="19" spans="1:37" ht="12" customHeight="1" x14ac:dyDescent="0.25">
      <c r="A19" s="31"/>
      <c r="B19" s="2" t="s">
        <v>84</v>
      </c>
      <c r="C19" s="6">
        <v>22</v>
      </c>
      <c r="D19" s="6">
        <v>0</v>
      </c>
      <c r="E19" s="19">
        <f t="shared" si="0"/>
        <v>0</v>
      </c>
      <c r="F19" s="6">
        <v>13</v>
      </c>
      <c r="G19" s="6">
        <v>1</v>
      </c>
      <c r="H19" s="19">
        <f t="shared" si="1"/>
        <v>7.6923076923076927E-2</v>
      </c>
      <c r="I19" s="6">
        <v>13</v>
      </c>
      <c r="J19" s="6">
        <v>0</v>
      </c>
      <c r="K19" s="19">
        <f t="shared" si="2"/>
        <v>0</v>
      </c>
      <c r="L19" s="6">
        <v>16</v>
      </c>
      <c r="M19" s="6">
        <v>0</v>
      </c>
      <c r="N19" s="19">
        <f t="shared" si="3"/>
        <v>0</v>
      </c>
      <c r="O19" s="6">
        <v>17</v>
      </c>
      <c r="P19" s="6">
        <v>1</v>
      </c>
      <c r="Q19" s="19">
        <f t="shared" si="4"/>
        <v>5.8823529411764705E-2</v>
      </c>
      <c r="R19" s="6">
        <v>18</v>
      </c>
      <c r="S19" s="6">
        <v>0</v>
      </c>
      <c r="T19" s="19">
        <f t="shared" si="5"/>
        <v>0</v>
      </c>
      <c r="U19" s="6">
        <v>20</v>
      </c>
      <c r="V19" s="6">
        <v>0</v>
      </c>
      <c r="W19" s="19">
        <f t="shared" si="6"/>
        <v>0</v>
      </c>
      <c r="X19" s="6">
        <v>21</v>
      </c>
      <c r="Y19" s="6">
        <v>0</v>
      </c>
      <c r="Z19" s="19">
        <f t="shared" si="7"/>
        <v>0</v>
      </c>
      <c r="AA19" s="6">
        <v>23</v>
      </c>
      <c r="AB19" s="6">
        <v>0</v>
      </c>
      <c r="AC19" s="19">
        <f t="shared" si="8"/>
        <v>0</v>
      </c>
      <c r="AD19" s="6">
        <v>23</v>
      </c>
      <c r="AE19" s="6">
        <v>0</v>
      </c>
      <c r="AF19" s="19">
        <f t="shared" si="9"/>
        <v>0</v>
      </c>
      <c r="AG19" s="6">
        <f t="shared" si="10"/>
        <v>22</v>
      </c>
      <c r="AH19" s="6">
        <f t="shared" si="11"/>
        <v>2</v>
      </c>
      <c r="AI19" s="7">
        <f t="shared" si="12"/>
        <v>0</v>
      </c>
      <c r="AJ19" s="8">
        <f t="shared" si="13"/>
        <v>1.3574660633484165E-2</v>
      </c>
      <c r="AK19" s="7" t="s">
        <v>92</v>
      </c>
    </row>
    <row r="20" spans="1:37" ht="12" customHeight="1" x14ac:dyDescent="0.25">
      <c r="A20" s="31"/>
      <c r="B20" s="2" t="s">
        <v>27</v>
      </c>
      <c r="C20" s="6">
        <v>11</v>
      </c>
      <c r="D20" s="6">
        <v>1</v>
      </c>
      <c r="E20" s="19">
        <f t="shared" si="0"/>
        <v>9.0909090909090912E-2</v>
      </c>
      <c r="F20" s="6">
        <v>9</v>
      </c>
      <c r="G20" s="6">
        <v>5</v>
      </c>
      <c r="H20" s="19">
        <f t="shared" si="1"/>
        <v>0.55555555555555558</v>
      </c>
      <c r="I20" s="6">
        <v>5</v>
      </c>
      <c r="J20" s="6">
        <v>2</v>
      </c>
      <c r="K20" s="19">
        <f t="shared" si="2"/>
        <v>0.4</v>
      </c>
      <c r="L20" s="6">
        <v>8</v>
      </c>
      <c r="M20" s="6">
        <v>7</v>
      </c>
      <c r="N20" s="19">
        <f t="shared" si="3"/>
        <v>0.875</v>
      </c>
      <c r="O20" s="6">
        <v>7</v>
      </c>
      <c r="P20" s="6">
        <v>1</v>
      </c>
      <c r="Q20" s="19">
        <f t="shared" si="4"/>
        <v>0.14285714285714285</v>
      </c>
      <c r="R20" s="6">
        <v>13</v>
      </c>
      <c r="S20" s="6">
        <v>2</v>
      </c>
      <c r="T20" s="19">
        <f t="shared" si="5"/>
        <v>0.15384615384615385</v>
      </c>
      <c r="U20" s="6">
        <v>13</v>
      </c>
      <c r="V20" s="6">
        <v>1</v>
      </c>
      <c r="W20" s="19">
        <f t="shared" si="6"/>
        <v>7.6923076923076927E-2</v>
      </c>
      <c r="X20" s="6">
        <v>13</v>
      </c>
      <c r="Y20" s="6">
        <v>1</v>
      </c>
      <c r="Z20" s="19">
        <f t="shared" si="7"/>
        <v>7.6923076923076927E-2</v>
      </c>
      <c r="AA20" s="6">
        <v>12</v>
      </c>
      <c r="AB20" s="6">
        <v>2</v>
      </c>
      <c r="AC20" s="19">
        <f t="shared" si="8"/>
        <v>0.16666666666666666</v>
      </c>
      <c r="AD20" s="6">
        <v>11</v>
      </c>
      <c r="AE20" s="6">
        <v>1</v>
      </c>
      <c r="AF20" s="19">
        <f t="shared" si="9"/>
        <v>9.0909090909090912E-2</v>
      </c>
      <c r="AG20" s="6">
        <f t="shared" si="10"/>
        <v>11</v>
      </c>
      <c r="AH20" s="6">
        <f t="shared" si="11"/>
        <v>23</v>
      </c>
      <c r="AI20" s="7">
        <f t="shared" si="12"/>
        <v>2</v>
      </c>
      <c r="AJ20" s="8">
        <f t="shared" si="13"/>
        <v>0.26295898545898544</v>
      </c>
      <c r="AK20" s="7" t="s">
        <v>93</v>
      </c>
    </row>
    <row r="21" spans="1:37" ht="16.5" customHeight="1" x14ac:dyDescent="0.25">
      <c r="A21" s="36" t="s">
        <v>28</v>
      </c>
      <c r="B21" s="2" t="s">
        <v>32</v>
      </c>
      <c r="C21" s="6">
        <v>49</v>
      </c>
      <c r="D21" s="6">
        <v>12</v>
      </c>
      <c r="E21" s="19">
        <f t="shared" si="0"/>
        <v>0.24489795918367346</v>
      </c>
      <c r="F21" s="6">
        <v>21</v>
      </c>
      <c r="G21" s="6">
        <v>9</v>
      </c>
      <c r="H21" s="19">
        <f t="shared" si="1"/>
        <v>0.42857142857142855</v>
      </c>
      <c r="I21" s="6">
        <v>14</v>
      </c>
      <c r="J21" s="6">
        <v>5</v>
      </c>
      <c r="K21" s="19">
        <f t="shared" si="2"/>
        <v>0.35714285714285715</v>
      </c>
      <c r="L21" s="6">
        <v>9</v>
      </c>
      <c r="M21" s="6">
        <v>8</v>
      </c>
      <c r="N21" s="19">
        <f t="shared" si="3"/>
        <v>0.88888888888888884</v>
      </c>
      <c r="O21" s="6">
        <v>18</v>
      </c>
      <c r="P21" s="6">
        <v>6</v>
      </c>
      <c r="Q21" s="19">
        <f t="shared" si="4"/>
        <v>0.33333333333333331</v>
      </c>
      <c r="R21" s="6">
        <v>31</v>
      </c>
      <c r="S21" s="6">
        <v>0</v>
      </c>
      <c r="T21" s="19">
        <f t="shared" si="5"/>
        <v>0</v>
      </c>
      <c r="U21" s="6">
        <v>32</v>
      </c>
      <c r="V21" s="6">
        <v>14</v>
      </c>
      <c r="W21" s="19">
        <f t="shared" si="6"/>
        <v>0.4375</v>
      </c>
      <c r="X21" s="6">
        <v>40</v>
      </c>
      <c r="Y21" s="6">
        <v>24</v>
      </c>
      <c r="Z21" s="19">
        <f t="shared" si="7"/>
        <v>0.6</v>
      </c>
      <c r="AA21" s="6">
        <v>56</v>
      </c>
      <c r="AB21" s="6">
        <v>5</v>
      </c>
      <c r="AC21" s="19">
        <f t="shared" si="8"/>
        <v>8.9285714285714288E-2</v>
      </c>
      <c r="AD21" s="6">
        <v>49</v>
      </c>
      <c r="AE21" s="6">
        <v>2</v>
      </c>
      <c r="AF21" s="19">
        <f t="shared" si="9"/>
        <v>4.0816326530612242E-2</v>
      </c>
      <c r="AG21" s="6">
        <f t="shared" si="10"/>
        <v>49</v>
      </c>
      <c r="AH21" s="6">
        <f t="shared" si="11"/>
        <v>85</v>
      </c>
      <c r="AI21" s="7">
        <f t="shared" si="12"/>
        <v>9</v>
      </c>
      <c r="AJ21" s="8">
        <f t="shared" si="13"/>
        <v>0.34204365079365079</v>
      </c>
      <c r="AK21" s="7" t="str">
        <f t="shared" si="14"/>
        <v>مطلوب</v>
      </c>
    </row>
    <row r="22" spans="1:37" ht="12" customHeight="1" x14ac:dyDescent="0.25">
      <c r="A22" s="31" t="s">
        <v>90</v>
      </c>
      <c r="B22" s="2" t="s">
        <v>35</v>
      </c>
      <c r="C22" s="6">
        <v>10</v>
      </c>
      <c r="D22" s="6">
        <v>0</v>
      </c>
      <c r="E22" s="19">
        <f t="shared" si="0"/>
        <v>0</v>
      </c>
      <c r="F22" s="6">
        <v>3</v>
      </c>
      <c r="G22" s="6">
        <v>1</v>
      </c>
      <c r="H22" s="19">
        <f t="shared" si="1"/>
        <v>0.33333333333333331</v>
      </c>
      <c r="I22" s="6">
        <v>2</v>
      </c>
      <c r="J22" s="6">
        <v>1</v>
      </c>
      <c r="K22" s="19">
        <f t="shared" si="2"/>
        <v>0.5</v>
      </c>
      <c r="L22" s="6">
        <v>2</v>
      </c>
      <c r="M22" s="6">
        <v>0</v>
      </c>
      <c r="N22" s="19">
        <f t="shared" si="3"/>
        <v>0</v>
      </c>
      <c r="O22" s="6">
        <v>3</v>
      </c>
      <c r="P22" s="6">
        <v>0</v>
      </c>
      <c r="Q22" s="19">
        <f t="shared" si="4"/>
        <v>0</v>
      </c>
      <c r="R22" s="6">
        <v>5</v>
      </c>
      <c r="S22" s="6">
        <v>0</v>
      </c>
      <c r="T22" s="19">
        <f t="shared" si="5"/>
        <v>0</v>
      </c>
      <c r="U22" s="6">
        <v>5</v>
      </c>
      <c r="V22" s="6">
        <v>0</v>
      </c>
      <c r="W22" s="19">
        <f t="shared" si="6"/>
        <v>0</v>
      </c>
      <c r="X22" s="6">
        <v>7</v>
      </c>
      <c r="Y22" s="6">
        <v>1</v>
      </c>
      <c r="Z22" s="19">
        <f t="shared" si="7"/>
        <v>0.14285714285714285</v>
      </c>
      <c r="AA22" s="6">
        <v>6</v>
      </c>
      <c r="AB22" s="6">
        <v>0</v>
      </c>
      <c r="AC22" s="19">
        <f t="shared" si="8"/>
        <v>0</v>
      </c>
      <c r="AD22" s="6">
        <v>6</v>
      </c>
      <c r="AE22" s="6">
        <v>0</v>
      </c>
      <c r="AF22" s="19">
        <f t="shared" si="9"/>
        <v>0</v>
      </c>
      <c r="AG22" s="6">
        <f t="shared" si="10"/>
        <v>10</v>
      </c>
      <c r="AH22" s="6">
        <f t="shared" si="11"/>
        <v>3</v>
      </c>
      <c r="AI22" s="7">
        <f t="shared" si="12"/>
        <v>0</v>
      </c>
      <c r="AJ22" s="8">
        <f t="shared" si="13"/>
        <v>9.7619047619047605E-2</v>
      </c>
      <c r="AK22" s="7" t="s">
        <v>78</v>
      </c>
    </row>
    <row r="23" spans="1:37" ht="12" customHeight="1" x14ac:dyDescent="0.25">
      <c r="A23" s="31"/>
      <c r="B23" s="2" t="s">
        <v>36</v>
      </c>
      <c r="C23" s="6">
        <v>27</v>
      </c>
      <c r="D23" s="6">
        <v>1</v>
      </c>
      <c r="E23" s="19">
        <f t="shared" si="0"/>
        <v>3.7037037037037035E-2</v>
      </c>
      <c r="F23" s="6">
        <v>4</v>
      </c>
      <c r="G23" s="6">
        <v>0</v>
      </c>
      <c r="H23" s="19">
        <f t="shared" si="1"/>
        <v>0</v>
      </c>
      <c r="I23" s="6">
        <v>4</v>
      </c>
      <c r="J23" s="6">
        <v>0</v>
      </c>
      <c r="K23" s="19">
        <f t="shared" si="2"/>
        <v>0</v>
      </c>
      <c r="L23" s="6">
        <v>6</v>
      </c>
      <c r="M23" s="6">
        <v>0</v>
      </c>
      <c r="N23" s="19">
        <f t="shared" si="3"/>
        <v>0</v>
      </c>
      <c r="O23" s="6">
        <v>8</v>
      </c>
      <c r="P23" s="6">
        <v>0</v>
      </c>
      <c r="Q23" s="19">
        <f t="shared" si="4"/>
        <v>0</v>
      </c>
      <c r="R23" s="6">
        <v>11</v>
      </c>
      <c r="S23" s="6">
        <v>0</v>
      </c>
      <c r="T23" s="19">
        <f t="shared" si="5"/>
        <v>0</v>
      </c>
      <c r="U23" s="6">
        <v>23</v>
      </c>
      <c r="V23" s="6">
        <v>1</v>
      </c>
      <c r="W23" s="19">
        <f t="shared" si="6"/>
        <v>4.3478260869565216E-2</v>
      </c>
      <c r="X23" s="6">
        <v>29</v>
      </c>
      <c r="Y23" s="6">
        <v>0</v>
      </c>
      <c r="Z23" s="19">
        <f t="shared" si="7"/>
        <v>0</v>
      </c>
      <c r="AA23" s="6">
        <v>36</v>
      </c>
      <c r="AB23" s="6">
        <v>6</v>
      </c>
      <c r="AC23" s="19">
        <f t="shared" si="8"/>
        <v>0.16666666666666666</v>
      </c>
      <c r="AD23" s="6">
        <v>32</v>
      </c>
      <c r="AE23" s="6">
        <v>1</v>
      </c>
      <c r="AF23" s="19">
        <f t="shared" si="9"/>
        <v>3.125E-2</v>
      </c>
      <c r="AG23" s="6">
        <f t="shared" si="10"/>
        <v>27</v>
      </c>
      <c r="AH23" s="6">
        <f t="shared" si="11"/>
        <v>9</v>
      </c>
      <c r="AI23" s="7">
        <f t="shared" si="12"/>
        <v>1</v>
      </c>
      <c r="AJ23" s="8">
        <f t="shared" si="13"/>
        <v>2.7843196457326892E-2</v>
      </c>
      <c r="AK23" s="7" t="s">
        <v>78</v>
      </c>
    </row>
    <row r="24" spans="1:37" ht="12" customHeight="1" x14ac:dyDescent="0.25">
      <c r="A24" s="31"/>
      <c r="B24" s="2" t="s">
        <v>37</v>
      </c>
      <c r="C24" s="6">
        <v>10</v>
      </c>
      <c r="D24" s="6">
        <v>0</v>
      </c>
      <c r="E24" s="19">
        <f t="shared" si="0"/>
        <v>0</v>
      </c>
      <c r="F24" s="6">
        <v>1</v>
      </c>
      <c r="G24" s="6">
        <v>0</v>
      </c>
      <c r="H24" s="19">
        <f t="shared" si="1"/>
        <v>0</v>
      </c>
      <c r="I24" s="6">
        <v>1</v>
      </c>
      <c r="J24" s="6">
        <v>0</v>
      </c>
      <c r="K24" s="19">
        <f t="shared" si="2"/>
        <v>0</v>
      </c>
      <c r="L24" s="6">
        <v>0</v>
      </c>
      <c r="M24" s="6">
        <v>0</v>
      </c>
      <c r="N24" s="19" t="e">
        <f t="shared" si="3"/>
        <v>#DIV/0!</v>
      </c>
      <c r="O24" s="6">
        <v>0</v>
      </c>
      <c r="P24" s="6">
        <v>0</v>
      </c>
      <c r="Q24" s="19" t="e">
        <f t="shared" si="4"/>
        <v>#DIV/0!</v>
      </c>
      <c r="R24" s="6">
        <v>2</v>
      </c>
      <c r="S24" s="6">
        <v>0</v>
      </c>
      <c r="T24" s="19">
        <f t="shared" si="5"/>
        <v>0</v>
      </c>
      <c r="U24" s="6">
        <v>2</v>
      </c>
      <c r="V24" s="6">
        <v>0</v>
      </c>
      <c r="W24" s="19">
        <f t="shared" si="6"/>
        <v>0</v>
      </c>
      <c r="X24" s="6">
        <v>6</v>
      </c>
      <c r="Y24" s="6">
        <v>0</v>
      </c>
      <c r="Z24" s="19">
        <f t="shared" si="7"/>
        <v>0</v>
      </c>
      <c r="AA24" s="6">
        <v>8</v>
      </c>
      <c r="AB24" s="6">
        <v>0</v>
      </c>
      <c r="AC24" s="19">
        <f t="shared" si="8"/>
        <v>0</v>
      </c>
      <c r="AD24" s="6">
        <v>9</v>
      </c>
      <c r="AE24" s="6">
        <v>0</v>
      </c>
      <c r="AF24" s="19">
        <f t="shared" si="9"/>
        <v>0</v>
      </c>
      <c r="AG24" s="6">
        <f t="shared" si="10"/>
        <v>10</v>
      </c>
      <c r="AH24" s="6">
        <f t="shared" si="11"/>
        <v>0</v>
      </c>
      <c r="AI24" s="7">
        <f t="shared" si="12"/>
        <v>0</v>
      </c>
      <c r="AJ24" s="8">
        <f>AVERAGE(E24,H24,K24,T24,W24,Z24,AC24,AF24)</f>
        <v>0</v>
      </c>
      <c r="AK24" s="7" t="s">
        <v>78</v>
      </c>
    </row>
    <row r="25" spans="1:37" ht="12" customHeight="1" x14ac:dyDescent="0.25">
      <c r="A25" s="31"/>
      <c r="B25" s="2" t="s">
        <v>38</v>
      </c>
      <c r="C25" s="6">
        <v>10</v>
      </c>
      <c r="D25" s="6">
        <v>0</v>
      </c>
      <c r="E25" s="19">
        <f t="shared" si="0"/>
        <v>0</v>
      </c>
      <c r="F25" s="6">
        <v>2</v>
      </c>
      <c r="G25" s="6">
        <v>1</v>
      </c>
      <c r="H25" s="19">
        <f t="shared" si="1"/>
        <v>0.5</v>
      </c>
      <c r="I25" s="6">
        <v>2</v>
      </c>
      <c r="J25" s="6">
        <v>1</v>
      </c>
      <c r="K25" s="19">
        <f t="shared" si="2"/>
        <v>0.5</v>
      </c>
      <c r="L25" s="6">
        <v>4</v>
      </c>
      <c r="M25" s="6">
        <v>0</v>
      </c>
      <c r="N25" s="19">
        <f t="shared" si="3"/>
        <v>0</v>
      </c>
      <c r="O25" s="6">
        <v>4</v>
      </c>
      <c r="P25" s="6">
        <v>0</v>
      </c>
      <c r="Q25" s="19">
        <f t="shared" si="4"/>
        <v>0</v>
      </c>
      <c r="R25" s="6">
        <v>6</v>
      </c>
      <c r="S25" s="6">
        <v>0</v>
      </c>
      <c r="T25" s="19">
        <f t="shared" si="5"/>
        <v>0</v>
      </c>
      <c r="U25" s="6">
        <v>10</v>
      </c>
      <c r="V25" s="6">
        <v>0</v>
      </c>
      <c r="W25" s="19">
        <f t="shared" si="6"/>
        <v>0</v>
      </c>
      <c r="X25" s="6">
        <v>9</v>
      </c>
      <c r="Y25" s="6">
        <v>0</v>
      </c>
      <c r="Z25" s="19">
        <f t="shared" si="7"/>
        <v>0</v>
      </c>
      <c r="AA25" s="6">
        <v>9</v>
      </c>
      <c r="AB25" s="6">
        <v>0</v>
      </c>
      <c r="AC25" s="19">
        <f t="shared" si="8"/>
        <v>0</v>
      </c>
      <c r="AD25" s="6">
        <v>10</v>
      </c>
      <c r="AE25" s="6">
        <v>0</v>
      </c>
      <c r="AF25" s="19">
        <f t="shared" si="9"/>
        <v>0</v>
      </c>
      <c r="AG25" s="6">
        <f t="shared" si="10"/>
        <v>10</v>
      </c>
      <c r="AH25" s="6">
        <f t="shared" si="11"/>
        <v>2</v>
      </c>
      <c r="AI25" s="7">
        <f t="shared" si="12"/>
        <v>0</v>
      </c>
      <c r="AJ25" s="8">
        <f t="shared" si="13"/>
        <v>0.1</v>
      </c>
      <c r="AK25" s="7" t="s">
        <v>78</v>
      </c>
    </row>
    <row r="26" spans="1:37" ht="12" customHeight="1" x14ac:dyDescent="0.25">
      <c r="A26" s="31"/>
      <c r="B26" s="2" t="s">
        <v>39</v>
      </c>
      <c r="C26" s="6">
        <v>10</v>
      </c>
      <c r="D26" s="6">
        <v>0</v>
      </c>
      <c r="E26" s="19">
        <f t="shared" si="0"/>
        <v>0</v>
      </c>
      <c r="F26" s="6">
        <v>0</v>
      </c>
      <c r="G26" s="6">
        <v>0</v>
      </c>
      <c r="H26" s="19" t="e">
        <f t="shared" si="1"/>
        <v>#DIV/0!</v>
      </c>
      <c r="I26" s="6">
        <v>0</v>
      </c>
      <c r="J26" s="6">
        <v>0</v>
      </c>
      <c r="K26" s="19" t="e">
        <f t="shared" si="2"/>
        <v>#DIV/0!</v>
      </c>
      <c r="L26" s="6">
        <v>1</v>
      </c>
      <c r="M26" s="6">
        <v>0</v>
      </c>
      <c r="N26" s="19">
        <f t="shared" si="3"/>
        <v>0</v>
      </c>
      <c r="O26" s="6">
        <v>2</v>
      </c>
      <c r="P26" s="6">
        <v>1</v>
      </c>
      <c r="Q26" s="19">
        <f t="shared" si="4"/>
        <v>0.5</v>
      </c>
      <c r="R26" s="6">
        <v>2</v>
      </c>
      <c r="S26" s="6">
        <v>0</v>
      </c>
      <c r="T26" s="19">
        <f t="shared" si="5"/>
        <v>0</v>
      </c>
      <c r="U26" s="6">
        <v>4</v>
      </c>
      <c r="V26" s="6">
        <v>0</v>
      </c>
      <c r="W26" s="19">
        <f t="shared" si="6"/>
        <v>0</v>
      </c>
      <c r="X26" s="6">
        <v>5</v>
      </c>
      <c r="Y26" s="6">
        <v>0</v>
      </c>
      <c r="Z26" s="19">
        <f t="shared" si="7"/>
        <v>0</v>
      </c>
      <c r="AA26" s="6">
        <v>6</v>
      </c>
      <c r="AB26" s="6">
        <v>0</v>
      </c>
      <c r="AC26" s="19">
        <f t="shared" si="8"/>
        <v>0</v>
      </c>
      <c r="AD26" s="6">
        <v>6</v>
      </c>
      <c r="AE26" s="6">
        <v>0</v>
      </c>
      <c r="AF26" s="19">
        <f t="shared" si="9"/>
        <v>0</v>
      </c>
      <c r="AG26" s="6">
        <f t="shared" si="10"/>
        <v>10</v>
      </c>
      <c r="AH26" s="6">
        <f t="shared" si="11"/>
        <v>1</v>
      </c>
      <c r="AI26" s="7">
        <f t="shared" si="12"/>
        <v>0</v>
      </c>
      <c r="AJ26" s="8">
        <f>AVERAGE(E26,N26,Q26,T26,W26,Z26,AC26,AF26)</f>
        <v>6.25E-2</v>
      </c>
      <c r="AK26" s="7" t="s">
        <v>78</v>
      </c>
    </row>
    <row r="27" spans="1:37" ht="12" customHeight="1" x14ac:dyDescent="0.25">
      <c r="A27" s="31"/>
      <c r="B27" s="2" t="s">
        <v>42</v>
      </c>
      <c r="C27" s="6">
        <v>27</v>
      </c>
      <c r="D27" s="6">
        <v>0</v>
      </c>
      <c r="E27" s="19">
        <f t="shared" si="0"/>
        <v>0</v>
      </c>
      <c r="F27" s="6">
        <v>2</v>
      </c>
      <c r="G27" s="6">
        <v>0</v>
      </c>
      <c r="H27" s="19">
        <f t="shared" si="1"/>
        <v>0</v>
      </c>
      <c r="I27" s="6">
        <v>2</v>
      </c>
      <c r="J27" s="6">
        <v>0</v>
      </c>
      <c r="K27" s="19">
        <f t="shared" si="2"/>
        <v>0</v>
      </c>
      <c r="L27" s="6">
        <v>3</v>
      </c>
      <c r="M27" s="6">
        <v>0</v>
      </c>
      <c r="N27" s="19">
        <f t="shared" si="3"/>
        <v>0</v>
      </c>
      <c r="O27" s="6">
        <v>3</v>
      </c>
      <c r="P27" s="6">
        <v>0</v>
      </c>
      <c r="Q27" s="19">
        <f t="shared" si="4"/>
        <v>0</v>
      </c>
      <c r="R27" s="6">
        <v>5</v>
      </c>
      <c r="S27" s="6">
        <v>0</v>
      </c>
      <c r="T27" s="19">
        <f t="shared" si="5"/>
        <v>0</v>
      </c>
      <c r="U27" s="6">
        <v>11</v>
      </c>
      <c r="V27" s="6">
        <v>0</v>
      </c>
      <c r="W27" s="19">
        <f t="shared" si="6"/>
        <v>0</v>
      </c>
      <c r="X27" s="6">
        <v>8</v>
      </c>
      <c r="Y27" s="6">
        <v>0</v>
      </c>
      <c r="Z27" s="19">
        <f t="shared" si="7"/>
        <v>0</v>
      </c>
      <c r="AA27" s="6">
        <v>14</v>
      </c>
      <c r="AB27" s="6">
        <v>0</v>
      </c>
      <c r="AC27" s="19">
        <f t="shared" si="8"/>
        <v>0</v>
      </c>
      <c r="AD27" s="6">
        <v>18</v>
      </c>
      <c r="AE27" s="6">
        <v>0</v>
      </c>
      <c r="AF27" s="19">
        <f t="shared" si="9"/>
        <v>0</v>
      </c>
      <c r="AG27" s="6">
        <f t="shared" si="10"/>
        <v>27</v>
      </c>
      <c r="AH27" s="6">
        <f t="shared" si="11"/>
        <v>0</v>
      </c>
      <c r="AI27" s="7">
        <f t="shared" si="12"/>
        <v>0</v>
      </c>
      <c r="AJ27" s="8">
        <f t="shared" si="13"/>
        <v>0</v>
      </c>
      <c r="AK27" s="7" t="s">
        <v>78</v>
      </c>
    </row>
    <row r="28" spans="1:37" ht="12" customHeight="1" x14ac:dyDescent="0.25">
      <c r="A28" s="31"/>
      <c r="B28" s="2" t="s">
        <v>43</v>
      </c>
      <c r="C28" s="6">
        <v>12</v>
      </c>
      <c r="D28" s="6">
        <v>0</v>
      </c>
      <c r="E28" s="19">
        <f t="shared" si="0"/>
        <v>0</v>
      </c>
      <c r="F28" s="6">
        <v>6</v>
      </c>
      <c r="G28" s="6">
        <v>1</v>
      </c>
      <c r="H28" s="19">
        <f t="shared" si="1"/>
        <v>0.16666666666666666</v>
      </c>
      <c r="I28" s="6">
        <v>5</v>
      </c>
      <c r="J28" s="6">
        <v>0</v>
      </c>
      <c r="K28" s="19">
        <f t="shared" si="2"/>
        <v>0</v>
      </c>
      <c r="L28" s="6">
        <v>7</v>
      </c>
      <c r="M28" s="6">
        <v>0</v>
      </c>
      <c r="N28" s="19">
        <f t="shared" si="3"/>
        <v>0</v>
      </c>
      <c r="O28" s="6">
        <v>6</v>
      </c>
      <c r="P28" s="6">
        <v>0</v>
      </c>
      <c r="Q28" s="19">
        <f t="shared" si="4"/>
        <v>0</v>
      </c>
      <c r="R28" s="6">
        <v>7</v>
      </c>
      <c r="S28" s="6">
        <v>0</v>
      </c>
      <c r="T28" s="19">
        <f t="shared" si="5"/>
        <v>0</v>
      </c>
      <c r="U28" s="6">
        <v>7</v>
      </c>
      <c r="V28" s="6">
        <v>0</v>
      </c>
      <c r="W28" s="19">
        <f t="shared" si="6"/>
        <v>0</v>
      </c>
      <c r="X28" s="6">
        <v>11</v>
      </c>
      <c r="Y28" s="6">
        <v>0</v>
      </c>
      <c r="Z28" s="19">
        <f t="shared" si="7"/>
        <v>0</v>
      </c>
      <c r="AA28" s="6">
        <v>11</v>
      </c>
      <c r="AB28" s="6">
        <v>0</v>
      </c>
      <c r="AC28" s="19">
        <f t="shared" si="8"/>
        <v>0</v>
      </c>
      <c r="AD28" s="6">
        <v>11</v>
      </c>
      <c r="AE28" s="6">
        <v>0</v>
      </c>
      <c r="AF28" s="19">
        <f t="shared" si="9"/>
        <v>0</v>
      </c>
      <c r="AG28" s="6">
        <f t="shared" si="10"/>
        <v>12</v>
      </c>
      <c r="AH28" s="6">
        <f t="shared" si="11"/>
        <v>1</v>
      </c>
      <c r="AI28" s="7">
        <f t="shared" si="12"/>
        <v>0</v>
      </c>
      <c r="AJ28" s="8">
        <f t="shared" si="13"/>
        <v>1.6666666666666666E-2</v>
      </c>
      <c r="AK28" s="7" t="s">
        <v>78</v>
      </c>
    </row>
    <row r="29" spans="1:37" ht="12" customHeight="1" x14ac:dyDescent="0.25">
      <c r="A29" s="31"/>
      <c r="B29" s="2" t="s">
        <v>44</v>
      </c>
      <c r="C29" s="6">
        <v>18</v>
      </c>
      <c r="D29" s="6">
        <v>0</v>
      </c>
      <c r="E29" s="19">
        <f t="shared" si="0"/>
        <v>0</v>
      </c>
      <c r="F29" s="6">
        <v>5</v>
      </c>
      <c r="G29" s="6">
        <v>1</v>
      </c>
      <c r="H29" s="19">
        <f t="shared" si="1"/>
        <v>0.2</v>
      </c>
      <c r="I29" s="6">
        <v>4</v>
      </c>
      <c r="J29" s="6">
        <v>0</v>
      </c>
      <c r="K29" s="19">
        <f t="shared" si="2"/>
        <v>0</v>
      </c>
      <c r="L29" s="6">
        <v>5</v>
      </c>
      <c r="M29" s="6">
        <v>0</v>
      </c>
      <c r="N29" s="19">
        <f t="shared" si="3"/>
        <v>0</v>
      </c>
      <c r="O29" s="6">
        <v>5</v>
      </c>
      <c r="P29" s="6">
        <v>0</v>
      </c>
      <c r="Q29" s="19">
        <f t="shared" si="4"/>
        <v>0</v>
      </c>
      <c r="R29" s="6">
        <v>8</v>
      </c>
      <c r="S29" s="6">
        <v>0</v>
      </c>
      <c r="T29" s="19">
        <f t="shared" si="5"/>
        <v>0</v>
      </c>
      <c r="U29" s="6">
        <v>9</v>
      </c>
      <c r="V29" s="6">
        <v>0</v>
      </c>
      <c r="W29" s="19">
        <f t="shared" si="6"/>
        <v>0</v>
      </c>
      <c r="X29" s="6">
        <v>13</v>
      </c>
      <c r="Y29" s="6">
        <v>0</v>
      </c>
      <c r="Z29" s="19">
        <f t="shared" si="7"/>
        <v>0</v>
      </c>
      <c r="AA29" s="6">
        <v>15</v>
      </c>
      <c r="AB29" s="6">
        <v>0</v>
      </c>
      <c r="AC29" s="19">
        <f t="shared" si="8"/>
        <v>0</v>
      </c>
      <c r="AD29" s="6">
        <v>16</v>
      </c>
      <c r="AE29" s="6">
        <v>0</v>
      </c>
      <c r="AF29" s="19">
        <f t="shared" si="9"/>
        <v>0</v>
      </c>
      <c r="AG29" s="6">
        <f t="shared" si="10"/>
        <v>18</v>
      </c>
      <c r="AH29" s="6">
        <f t="shared" si="11"/>
        <v>1</v>
      </c>
      <c r="AI29" s="7">
        <f t="shared" si="12"/>
        <v>0</v>
      </c>
      <c r="AJ29" s="8">
        <f t="shared" si="13"/>
        <v>0.02</v>
      </c>
      <c r="AK29" s="7" t="s">
        <v>78</v>
      </c>
    </row>
    <row r="30" spans="1:37" ht="12" customHeight="1" x14ac:dyDescent="0.25">
      <c r="A30" s="31"/>
      <c r="B30" s="2" t="s">
        <v>46</v>
      </c>
      <c r="C30" s="6">
        <v>12</v>
      </c>
      <c r="D30" s="6">
        <v>1</v>
      </c>
      <c r="E30" s="19">
        <f t="shared" si="0"/>
        <v>8.3333333333333329E-2</v>
      </c>
      <c r="F30" s="6">
        <v>11</v>
      </c>
      <c r="G30" s="6">
        <v>0</v>
      </c>
      <c r="H30" s="19">
        <f t="shared" ref="H30:H49" si="15">G30/F30</f>
        <v>0</v>
      </c>
      <c r="I30" s="6">
        <v>9</v>
      </c>
      <c r="J30" s="6">
        <v>0</v>
      </c>
      <c r="K30" s="19">
        <f t="shared" ref="K30:K49" si="16">J30/I30</f>
        <v>0</v>
      </c>
      <c r="L30" s="6">
        <v>7</v>
      </c>
      <c r="M30" s="6">
        <v>0</v>
      </c>
      <c r="N30" s="19">
        <f t="shared" ref="N30:N49" si="17">M30/L30</f>
        <v>0</v>
      </c>
      <c r="O30" s="6">
        <v>8</v>
      </c>
      <c r="P30" s="6">
        <v>0</v>
      </c>
      <c r="Q30" s="19">
        <f t="shared" ref="Q30:Q49" si="18">P30/O30</f>
        <v>0</v>
      </c>
      <c r="R30" s="6">
        <v>9</v>
      </c>
      <c r="S30" s="6">
        <v>0</v>
      </c>
      <c r="T30" s="19">
        <f t="shared" ref="T30:T49" si="19">S30/R30</f>
        <v>0</v>
      </c>
      <c r="U30" s="6">
        <v>9</v>
      </c>
      <c r="V30" s="6">
        <v>0</v>
      </c>
      <c r="W30" s="19">
        <f t="shared" ref="W30:W49" si="20">V30/U30</f>
        <v>0</v>
      </c>
      <c r="X30" s="6">
        <v>12</v>
      </c>
      <c r="Y30" s="6">
        <v>1</v>
      </c>
      <c r="Z30" s="19">
        <f t="shared" ref="Z30:Z49" si="21">Y30/X30</f>
        <v>8.3333333333333329E-2</v>
      </c>
      <c r="AA30" s="6">
        <v>14</v>
      </c>
      <c r="AB30" s="6">
        <v>0</v>
      </c>
      <c r="AC30" s="19">
        <f t="shared" ref="AC30:AC49" si="22">AB30/AA30</f>
        <v>0</v>
      </c>
      <c r="AD30" s="6">
        <v>14</v>
      </c>
      <c r="AE30" s="6">
        <v>1</v>
      </c>
      <c r="AF30" s="19">
        <f t="shared" ref="AF30:AF49" si="23">AE30/AD30</f>
        <v>7.1428571428571425E-2</v>
      </c>
      <c r="AG30" s="6">
        <f t="shared" si="10"/>
        <v>12</v>
      </c>
      <c r="AH30" s="6">
        <f t="shared" si="11"/>
        <v>3</v>
      </c>
      <c r="AI30" s="7">
        <f t="shared" si="12"/>
        <v>0</v>
      </c>
      <c r="AJ30" s="8">
        <f t="shared" si="13"/>
        <v>2.3809523809523808E-2</v>
      </c>
      <c r="AK30" s="7" t="s">
        <v>78</v>
      </c>
    </row>
    <row r="31" spans="1:37" ht="12" customHeight="1" x14ac:dyDescent="0.25">
      <c r="A31" s="31"/>
      <c r="B31" s="2" t="s">
        <v>69</v>
      </c>
      <c r="C31" s="6">
        <v>10</v>
      </c>
      <c r="D31" s="6">
        <v>0</v>
      </c>
      <c r="E31" s="19">
        <f t="shared" si="0"/>
        <v>0</v>
      </c>
      <c r="F31" s="6">
        <v>2</v>
      </c>
      <c r="G31" s="6">
        <v>0</v>
      </c>
      <c r="H31" s="19">
        <f t="shared" si="15"/>
        <v>0</v>
      </c>
      <c r="I31" s="6">
        <v>1</v>
      </c>
      <c r="J31" s="6">
        <v>0</v>
      </c>
      <c r="K31" s="19">
        <f t="shared" si="16"/>
        <v>0</v>
      </c>
      <c r="L31" s="6">
        <v>2</v>
      </c>
      <c r="M31" s="6">
        <v>0</v>
      </c>
      <c r="N31" s="19">
        <f t="shared" si="17"/>
        <v>0</v>
      </c>
      <c r="O31" s="6">
        <v>3</v>
      </c>
      <c r="P31" s="6">
        <v>0</v>
      </c>
      <c r="Q31" s="19">
        <f t="shared" si="18"/>
        <v>0</v>
      </c>
      <c r="R31" s="6">
        <v>1</v>
      </c>
      <c r="S31" s="6">
        <v>1</v>
      </c>
      <c r="T31" s="19">
        <f t="shared" si="19"/>
        <v>1</v>
      </c>
      <c r="U31" s="6">
        <v>6</v>
      </c>
      <c r="V31" s="6">
        <v>0</v>
      </c>
      <c r="W31" s="19">
        <f t="shared" si="20"/>
        <v>0</v>
      </c>
      <c r="X31" s="6">
        <v>7</v>
      </c>
      <c r="Y31" s="6">
        <v>0</v>
      </c>
      <c r="Z31" s="19">
        <f t="shared" si="21"/>
        <v>0</v>
      </c>
      <c r="AA31" s="6">
        <v>7</v>
      </c>
      <c r="AB31" s="6">
        <v>1</v>
      </c>
      <c r="AC31" s="19">
        <f t="shared" si="22"/>
        <v>0.14285714285714285</v>
      </c>
      <c r="AD31" s="6">
        <v>10</v>
      </c>
      <c r="AE31" s="6">
        <v>0</v>
      </c>
      <c r="AF31" s="19">
        <f t="shared" si="23"/>
        <v>0</v>
      </c>
      <c r="AG31" s="6">
        <f t="shared" si="10"/>
        <v>10</v>
      </c>
      <c r="AH31" s="6">
        <f t="shared" si="11"/>
        <v>2</v>
      </c>
      <c r="AI31" s="7">
        <f t="shared" si="12"/>
        <v>0</v>
      </c>
      <c r="AJ31" s="8">
        <f t="shared" si="13"/>
        <v>0.11428571428571428</v>
      </c>
      <c r="AK31" s="7" t="s">
        <v>78</v>
      </c>
    </row>
    <row r="32" spans="1:37" ht="12" customHeight="1" x14ac:dyDescent="0.25">
      <c r="A32" s="31"/>
      <c r="B32" s="2" t="s">
        <v>47</v>
      </c>
      <c r="C32" s="6">
        <v>22</v>
      </c>
      <c r="D32" s="6">
        <v>0</v>
      </c>
      <c r="E32" s="19">
        <f t="shared" si="0"/>
        <v>0</v>
      </c>
      <c r="F32" s="6">
        <v>17</v>
      </c>
      <c r="G32" s="6">
        <v>0</v>
      </c>
      <c r="H32" s="19">
        <f t="shared" si="15"/>
        <v>0</v>
      </c>
      <c r="I32" s="6">
        <v>14</v>
      </c>
      <c r="J32" s="6">
        <v>0</v>
      </c>
      <c r="K32" s="19">
        <f t="shared" si="16"/>
        <v>0</v>
      </c>
      <c r="L32" s="6">
        <v>15</v>
      </c>
      <c r="M32" s="6">
        <v>0</v>
      </c>
      <c r="N32" s="19">
        <f t="shared" si="17"/>
        <v>0</v>
      </c>
      <c r="O32" s="6">
        <v>18</v>
      </c>
      <c r="P32" s="6">
        <v>0</v>
      </c>
      <c r="Q32" s="19">
        <f t="shared" si="18"/>
        <v>0</v>
      </c>
      <c r="R32" s="6">
        <v>19</v>
      </c>
      <c r="S32" s="6">
        <v>0</v>
      </c>
      <c r="T32" s="19">
        <f t="shared" si="19"/>
        <v>0</v>
      </c>
      <c r="U32" s="6">
        <v>19</v>
      </c>
      <c r="V32" s="6">
        <v>0</v>
      </c>
      <c r="W32" s="19">
        <f t="shared" si="20"/>
        <v>0</v>
      </c>
      <c r="X32" s="6">
        <v>20</v>
      </c>
      <c r="Y32" s="6">
        <v>0</v>
      </c>
      <c r="Z32" s="19">
        <f t="shared" si="21"/>
        <v>0</v>
      </c>
      <c r="AA32" s="6">
        <v>22</v>
      </c>
      <c r="AB32" s="6">
        <v>0</v>
      </c>
      <c r="AC32" s="19">
        <f t="shared" si="22"/>
        <v>0</v>
      </c>
      <c r="AD32" s="6">
        <v>22</v>
      </c>
      <c r="AE32" s="6">
        <v>0</v>
      </c>
      <c r="AF32" s="19">
        <f t="shared" si="23"/>
        <v>0</v>
      </c>
      <c r="AG32" s="6">
        <f t="shared" si="10"/>
        <v>22</v>
      </c>
      <c r="AH32" s="6">
        <f t="shared" si="11"/>
        <v>0</v>
      </c>
      <c r="AI32" s="7">
        <f t="shared" si="12"/>
        <v>0</v>
      </c>
      <c r="AJ32" s="8">
        <f t="shared" si="13"/>
        <v>0</v>
      </c>
      <c r="AK32" s="7" t="s">
        <v>78</v>
      </c>
    </row>
    <row r="33" spans="1:37" ht="12" customHeight="1" x14ac:dyDescent="0.25">
      <c r="A33" s="31"/>
      <c r="B33" s="2" t="s">
        <v>49</v>
      </c>
      <c r="C33" s="6">
        <v>23</v>
      </c>
      <c r="D33" s="6">
        <v>0</v>
      </c>
      <c r="E33" s="19">
        <f t="shared" si="0"/>
        <v>0</v>
      </c>
      <c r="F33" s="6">
        <v>7</v>
      </c>
      <c r="G33" s="6">
        <v>0</v>
      </c>
      <c r="H33" s="19">
        <f t="shared" si="15"/>
        <v>0</v>
      </c>
      <c r="I33" s="6">
        <v>6</v>
      </c>
      <c r="J33" s="6">
        <v>0</v>
      </c>
      <c r="K33" s="19">
        <f t="shared" si="16"/>
        <v>0</v>
      </c>
      <c r="L33" s="6">
        <v>12</v>
      </c>
      <c r="M33" s="6">
        <v>0</v>
      </c>
      <c r="N33" s="19">
        <f t="shared" si="17"/>
        <v>0</v>
      </c>
      <c r="O33" s="6">
        <v>14</v>
      </c>
      <c r="P33" s="6">
        <v>0</v>
      </c>
      <c r="Q33" s="19">
        <f t="shared" si="18"/>
        <v>0</v>
      </c>
      <c r="R33" s="6">
        <v>11</v>
      </c>
      <c r="S33" s="6">
        <v>1</v>
      </c>
      <c r="T33" s="19">
        <f t="shared" si="19"/>
        <v>9.0909090909090912E-2</v>
      </c>
      <c r="U33" s="6">
        <v>15</v>
      </c>
      <c r="V33" s="6">
        <v>1</v>
      </c>
      <c r="W33" s="19">
        <f t="shared" si="20"/>
        <v>6.6666666666666666E-2</v>
      </c>
      <c r="X33" s="6">
        <v>22</v>
      </c>
      <c r="Y33" s="6">
        <v>0</v>
      </c>
      <c r="Z33" s="19">
        <f t="shared" si="21"/>
        <v>0</v>
      </c>
      <c r="AA33" s="6">
        <v>21</v>
      </c>
      <c r="AB33" s="6">
        <v>0</v>
      </c>
      <c r="AC33" s="19">
        <f t="shared" si="22"/>
        <v>0</v>
      </c>
      <c r="AD33" s="6">
        <v>22</v>
      </c>
      <c r="AE33" s="6">
        <v>0</v>
      </c>
      <c r="AF33" s="19">
        <f t="shared" si="23"/>
        <v>0</v>
      </c>
      <c r="AG33" s="6">
        <f t="shared" si="10"/>
        <v>23</v>
      </c>
      <c r="AH33" s="6">
        <f t="shared" si="11"/>
        <v>2</v>
      </c>
      <c r="AI33" s="7">
        <f t="shared" si="12"/>
        <v>0</v>
      </c>
      <c r="AJ33" s="8">
        <f t="shared" si="13"/>
        <v>1.5757575757575758E-2</v>
      </c>
      <c r="AK33" s="7" t="s">
        <v>78</v>
      </c>
    </row>
    <row r="34" spans="1:37" ht="12" customHeight="1" x14ac:dyDescent="0.25">
      <c r="A34" s="31"/>
      <c r="B34" s="2" t="s">
        <v>50</v>
      </c>
      <c r="C34" s="6">
        <v>12</v>
      </c>
      <c r="D34" s="6">
        <v>0</v>
      </c>
      <c r="E34" s="19">
        <f t="shared" si="0"/>
        <v>0</v>
      </c>
      <c r="F34" s="6">
        <v>9</v>
      </c>
      <c r="G34" s="6">
        <v>0</v>
      </c>
      <c r="H34" s="19">
        <f t="shared" si="15"/>
        <v>0</v>
      </c>
      <c r="I34" s="6">
        <v>8</v>
      </c>
      <c r="J34" s="6">
        <v>0</v>
      </c>
      <c r="K34" s="19">
        <f t="shared" si="16"/>
        <v>0</v>
      </c>
      <c r="L34" s="6">
        <v>8</v>
      </c>
      <c r="M34" s="6">
        <v>0</v>
      </c>
      <c r="N34" s="19">
        <f t="shared" si="17"/>
        <v>0</v>
      </c>
      <c r="O34" s="6">
        <v>10</v>
      </c>
      <c r="P34" s="6">
        <v>0</v>
      </c>
      <c r="Q34" s="19">
        <f t="shared" si="18"/>
        <v>0</v>
      </c>
      <c r="R34" s="6">
        <v>11</v>
      </c>
      <c r="S34" s="6">
        <v>0</v>
      </c>
      <c r="T34" s="19">
        <f t="shared" si="19"/>
        <v>0</v>
      </c>
      <c r="U34" s="6">
        <v>13</v>
      </c>
      <c r="V34" s="6">
        <v>0</v>
      </c>
      <c r="W34" s="19">
        <f t="shared" si="20"/>
        <v>0</v>
      </c>
      <c r="X34" s="6">
        <v>15</v>
      </c>
      <c r="Y34" s="6">
        <v>0</v>
      </c>
      <c r="Z34" s="19">
        <f t="shared" si="21"/>
        <v>0</v>
      </c>
      <c r="AA34" s="6">
        <v>15</v>
      </c>
      <c r="AB34" s="6">
        <v>0</v>
      </c>
      <c r="AC34" s="19">
        <f t="shared" si="22"/>
        <v>0</v>
      </c>
      <c r="AD34" s="6">
        <v>13</v>
      </c>
      <c r="AE34" s="6">
        <v>0</v>
      </c>
      <c r="AF34" s="19">
        <f t="shared" si="23"/>
        <v>0</v>
      </c>
      <c r="AG34" s="6">
        <f t="shared" si="10"/>
        <v>12</v>
      </c>
      <c r="AH34" s="6">
        <f t="shared" si="11"/>
        <v>0</v>
      </c>
      <c r="AI34" s="7">
        <f t="shared" si="12"/>
        <v>0</v>
      </c>
      <c r="AJ34" s="8">
        <f t="shared" si="13"/>
        <v>0</v>
      </c>
      <c r="AK34" s="7" t="s">
        <v>78</v>
      </c>
    </row>
    <row r="35" spans="1:37" ht="12" customHeight="1" x14ac:dyDescent="0.25">
      <c r="A35" s="31"/>
      <c r="B35" s="2" t="s">
        <v>51</v>
      </c>
      <c r="C35" s="6">
        <v>14</v>
      </c>
      <c r="D35" s="6">
        <v>0</v>
      </c>
      <c r="E35" s="19">
        <f t="shared" si="0"/>
        <v>0</v>
      </c>
      <c r="F35" s="6">
        <v>0</v>
      </c>
      <c r="G35" s="6">
        <v>0</v>
      </c>
      <c r="H35" s="19" t="e">
        <f t="shared" si="15"/>
        <v>#DIV/0!</v>
      </c>
      <c r="I35" s="6">
        <v>0</v>
      </c>
      <c r="J35" s="6">
        <v>0</v>
      </c>
      <c r="K35" s="19" t="e">
        <f t="shared" si="16"/>
        <v>#DIV/0!</v>
      </c>
      <c r="L35" s="6">
        <v>0</v>
      </c>
      <c r="M35" s="6">
        <v>0</v>
      </c>
      <c r="N35" s="19" t="e">
        <f t="shared" si="17"/>
        <v>#DIV/0!</v>
      </c>
      <c r="O35" s="6">
        <v>0</v>
      </c>
      <c r="P35" s="6">
        <v>0</v>
      </c>
      <c r="Q35" s="19" t="e">
        <f t="shared" si="18"/>
        <v>#DIV/0!</v>
      </c>
      <c r="R35" s="6">
        <v>1</v>
      </c>
      <c r="S35" s="6">
        <v>0</v>
      </c>
      <c r="T35" s="19">
        <f t="shared" si="19"/>
        <v>0</v>
      </c>
      <c r="U35" s="6">
        <v>8</v>
      </c>
      <c r="V35" s="6">
        <v>1</v>
      </c>
      <c r="W35" s="19">
        <f t="shared" si="20"/>
        <v>0.125</v>
      </c>
      <c r="X35" s="6">
        <v>14</v>
      </c>
      <c r="Y35" s="6">
        <v>0</v>
      </c>
      <c r="Z35" s="19">
        <f t="shared" si="21"/>
        <v>0</v>
      </c>
      <c r="AA35" s="6">
        <v>13</v>
      </c>
      <c r="AB35" s="6">
        <v>1</v>
      </c>
      <c r="AC35" s="19">
        <f t="shared" si="22"/>
        <v>7.6923076923076927E-2</v>
      </c>
      <c r="AD35" s="6">
        <v>14</v>
      </c>
      <c r="AE35" s="6">
        <v>1</v>
      </c>
      <c r="AF35" s="19">
        <f t="shared" si="23"/>
        <v>7.1428571428571425E-2</v>
      </c>
      <c r="AG35" s="6">
        <f t="shared" si="10"/>
        <v>14</v>
      </c>
      <c r="AH35" s="6">
        <f t="shared" si="11"/>
        <v>3</v>
      </c>
      <c r="AI35" s="7">
        <f t="shared" si="12"/>
        <v>0</v>
      </c>
      <c r="AJ35" s="8">
        <f>AVERAGE(E35,T35,W35,Z35,AC35,AF35)</f>
        <v>4.5558608058608063E-2</v>
      </c>
      <c r="AK35" s="7" t="s">
        <v>78</v>
      </c>
    </row>
    <row r="36" spans="1:37" ht="12" customHeight="1" x14ac:dyDescent="0.25">
      <c r="A36" s="31"/>
      <c r="B36" s="2" t="s">
        <v>52</v>
      </c>
      <c r="C36" s="6">
        <v>10</v>
      </c>
      <c r="D36" s="6">
        <v>0</v>
      </c>
      <c r="E36" s="19">
        <f t="shared" si="0"/>
        <v>0</v>
      </c>
      <c r="F36" s="6">
        <v>2</v>
      </c>
      <c r="G36" s="6">
        <v>0</v>
      </c>
      <c r="H36" s="19">
        <f t="shared" si="15"/>
        <v>0</v>
      </c>
      <c r="I36" s="6">
        <v>2</v>
      </c>
      <c r="J36" s="6">
        <v>0</v>
      </c>
      <c r="K36" s="19">
        <f t="shared" si="16"/>
        <v>0</v>
      </c>
      <c r="L36" s="6">
        <v>2</v>
      </c>
      <c r="M36" s="6">
        <v>0</v>
      </c>
      <c r="N36" s="19">
        <f t="shared" si="17"/>
        <v>0</v>
      </c>
      <c r="O36" s="6">
        <v>5</v>
      </c>
      <c r="P36" s="6">
        <v>0</v>
      </c>
      <c r="Q36" s="19">
        <f t="shared" si="18"/>
        <v>0</v>
      </c>
      <c r="R36" s="6">
        <v>5</v>
      </c>
      <c r="S36" s="6">
        <v>0</v>
      </c>
      <c r="T36" s="19">
        <f t="shared" si="19"/>
        <v>0</v>
      </c>
      <c r="U36" s="6">
        <v>4</v>
      </c>
      <c r="V36" s="6">
        <v>0</v>
      </c>
      <c r="W36" s="19">
        <f t="shared" si="20"/>
        <v>0</v>
      </c>
      <c r="X36" s="6">
        <v>6</v>
      </c>
      <c r="Y36" s="6">
        <v>0</v>
      </c>
      <c r="Z36" s="19">
        <f t="shared" si="21"/>
        <v>0</v>
      </c>
      <c r="AA36" s="6">
        <v>11</v>
      </c>
      <c r="AB36" s="6">
        <v>0</v>
      </c>
      <c r="AC36" s="19">
        <f t="shared" si="22"/>
        <v>0</v>
      </c>
      <c r="AD36" s="6">
        <v>13</v>
      </c>
      <c r="AE36" s="6">
        <v>0</v>
      </c>
      <c r="AF36" s="19">
        <f t="shared" si="23"/>
        <v>0</v>
      </c>
      <c r="AG36" s="6">
        <f t="shared" si="10"/>
        <v>10</v>
      </c>
      <c r="AH36" s="6">
        <f t="shared" si="11"/>
        <v>0</v>
      </c>
      <c r="AI36" s="7">
        <f t="shared" si="12"/>
        <v>0</v>
      </c>
      <c r="AJ36" s="8">
        <f t="shared" si="13"/>
        <v>0</v>
      </c>
      <c r="AK36" s="7" t="s">
        <v>78</v>
      </c>
    </row>
    <row r="37" spans="1:37" ht="12" customHeight="1" x14ac:dyDescent="0.25">
      <c r="A37" s="31"/>
      <c r="B37" s="2" t="s">
        <v>53</v>
      </c>
      <c r="C37" s="6">
        <v>28</v>
      </c>
      <c r="D37" s="6">
        <v>0</v>
      </c>
      <c r="E37" s="19">
        <f t="shared" si="0"/>
        <v>0</v>
      </c>
      <c r="F37" s="6">
        <v>0</v>
      </c>
      <c r="G37" s="6">
        <v>0</v>
      </c>
      <c r="H37" s="19" t="e">
        <f t="shared" si="15"/>
        <v>#DIV/0!</v>
      </c>
      <c r="I37" s="6">
        <v>0</v>
      </c>
      <c r="J37" s="6">
        <v>0</v>
      </c>
      <c r="K37" s="19" t="e">
        <f t="shared" si="16"/>
        <v>#DIV/0!</v>
      </c>
      <c r="L37" s="6">
        <v>5</v>
      </c>
      <c r="M37" s="6">
        <v>0</v>
      </c>
      <c r="N37" s="19">
        <f t="shared" si="17"/>
        <v>0</v>
      </c>
      <c r="O37" s="6">
        <v>8</v>
      </c>
      <c r="P37" s="6">
        <v>0</v>
      </c>
      <c r="Q37" s="19">
        <f t="shared" si="18"/>
        <v>0</v>
      </c>
      <c r="R37" s="6">
        <v>15</v>
      </c>
      <c r="S37" s="6">
        <v>0</v>
      </c>
      <c r="T37" s="19">
        <f t="shared" si="19"/>
        <v>0</v>
      </c>
      <c r="U37" s="6">
        <v>23</v>
      </c>
      <c r="V37" s="6">
        <v>3</v>
      </c>
      <c r="W37" s="19">
        <f t="shared" si="20"/>
        <v>0.13043478260869565</v>
      </c>
      <c r="X37" s="6">
        <v>30</v>
      </c>
      <c r="Y37" s="6">
        <v>2</v>
      </c>
      <c r="Z37" s="19">
        <f t="shared" si="21"/>
        <v>6.6666666666666666E-2</v>
      </c>
      <c r="AA37" s="6">
        <v>36</v>
      </c>
      <c r="AB37" s="6">
        <v>3</v>
      </c>
      <c r="AC37" s="19">
        <f t="shared" si="22"/>
        <v>8.3333333333333329E-2</v>
      </c>
      <c r="AD37" s="6">
        <v>38</v>
      </c>
      <c r="AE37" s="6">
        <v>1</v>
      </c>
      <c r="AF37" s="19">
        <f t="shared" si="23"/>
        <v>2.6315789473684209E-2</v>
      </c>
      <c r="AG37" s="6">
        <f t="shared" si="10"/>
        <v>28</v>
      </c>
      <c r="AH37" s="6">
        <f t="shared" si="11"/>
        <v>9</v>
      </c>
      <c r="AI37" s="7">
        <f t="shared" si="12"/>
        <v>1</v>
      </c>
      <c r="AJ37" s="8">
        <f>AVERAGE(E37,N37,Q37,T37,W37,Z37,AC37,AF37)</f>
        <v>3.8343821510297485E-2</v>
      </c>
      <c r="AK37" s="7" t="s">
        <v>78</v>
      </c>
    </row>
    <row r="38" spans="1:37" ht="12" customHeight="1" x14ac:dyDescent="0.25">
      <c r="A38" s="28" t="s">
        <v>54</v>
      </c>
      <c r="B38" s="2" t="s">
        <v>55</v>
      </c>
      <c r="C38" s="6">
        <v>33</v>
      </c>
      <c r="D38" s="6">
        <v>0</v>
      </c>
      <c r="E38" s="19">
        <f t="shared" si="0"/>
        <v>0</v>
      </c>
      <c r="F38" s="6">
        <v>4</v>
      </c>
      <c r="G38" s="6">
        <v>0</v>
      </c>
      <c r="H38" s="19">
        <f t="shared" si="15"/>
        <v>0</v>
      </c>
      <c r="I38" s="6">
        <v>6</v>
      </c>
      <c r="J38" s="6">
        <v>1</v>
      </c>
      <c r="K38" s="19">
        <f t="shared" si="16"/>
        <v>0.16666666666666666</v>
      </c>
      <c r="L38" s="6">
        <v>12</v>
      </c>
      <c r="M38" s="6">
        <v>0</v>
      </c>
      <c r="N38" s="19">
        <f t="shared" si="17"/>
        <v>0</v>
      </c>
      <c r="O38" s="6">
        <v>14</v>
      </c>
      <c r="P38" s="6">
        <v>0</v>
      </c>
      <c r="Q38" s="19">
        <f t="shared" si="18"/>
        <v>0</v>
      </c>
      <c r="R38" s="6">
        <v>23</v>
      </c>
      <c r="S38" s="6">
        <v>0</v>
      </c>
      <c r="T38" s="19">
        <f t="shared" si="19"/>
        <v>0</v>
      </c>
      <c r="U38" s="6">
        <v>27</v>
      </c>
      <c r="V38" s="6">
        <v>0</v>
      </c>
      <c r="W38" s="19">
        <f t="shared" si="20"/>
        <v>0</v>
      </c>
      <c r="X38" s="6">
        <v>31</v>
      </c>
      <c r="Y38" s="6">
        <v>0</v>
      </c>
      <c r="Z38" s="19">
        <f t="shared" si="21"/>
        <v>0</v>
      </c>
      <c r="AA38" s="6">
        <v>30</v>
      </c>
      <c r="AB38" s="6">
        <v>1</v>
      </c>
      <c r="AC38" s="19">
        <f t="shared" si="22"/>
        <v>3.3333333333333333E-2</v>
      </c>
      <c r="AD38" s="6">
        <v>32</v>
      </c>
      <c r="AE38" s="6">
        <v>0</v>
      </c>
      <c r="AF38" s="19">
        <f t="shared" si="23"/>
        <v>0</v>
      </c>
      <c r="AG38" s="6">
        <f t="shared" si="10"/>
        <v>33</v>
      </c>
      <c r="AH38" s="6">
        <f t="shared" si="11"/>
        <v>2</v>
      </c>
      <c r="AI38" s="7">
        <f t="shared" si="12"/>
        <v>0</v>
      </c>
      <c r="AJ38" s="8">
        <f t="shared" si="13"/>
        <v>1.9999999999999997E-2</v>
      </c>
      <c r="AK38" s="7" t="s">
        <v>92</v>
      </c>
    </row>
    <row r="39" spans="1:37" ht="12" customHeight="1" x14ac:dyDescent="0.25">
      <c r="A39" s="29"/>
      <c r="B39" s="2" t="s">
        <v>56</v>
      </c>
      <c r="C39" s="6">
        <v>15</v>
      </c>
      <c r="D39" s="6">
        <v>0</v>
      </c>
      <c r="E39" s="19">
        <f t="shared" si="0"/>
        <v>0</v>
      </c>
      <c r="F39" s="6">
        <v>7</v>
      </c>
      <c r="G39" s="6">
        <v>0</v>
      </c>
      <c r="H39" s="19">
        <f t="shared" si="15"/>
        <v>0</v>
      </c>
      <c r="I39" s="6">
        <v>7</v>
      </c>
      <c r="J39" s="6">
        <v>0</v>
      </c>
      <c r="K39" s="19">
        <f t="shared" si="16"/>
        <v>0</v>
      </c>
      <c r="L39" s="6">
        <v>8</v>
      </c>
      <c r="M39" s="6">
        <v>0</v>
      </c>
      <c r="N39" s="19">
        <f t="shared" si="17"/>
        <v>0</v>
      </c>
      <c r="O39" s="6">
        <v>11</v>
      </c>
      <c r="P39" s="6">
        <v>0</v>
      </c>
      <c r="Q39" s="19">
        <f t="shared" si="18"/>
        <v>0</v>
      </c>
      <c r="R39" s="6">
        <v>13</v>
      </c>
      <c r="S39" s="6">
        <v>0</v>
      </c>
      <c r="T39" s="19">
        <f t="shared" si="19"/>
        <v>0</v>
      </c>
      <c r="U39" s="6">
        <v>13</v>
      </c>
      <c r="V39" s="6">
        <v>0</v>
      </c>
      <c r="W39" s="19">
        <f t="shared" si="20"/>
        <v>0</v>
      </c>
      <c r="X39" s="6">
        <v>13</v>
      </c>
      <c r="Y39" s="6">
        <v>0</v>
      </c>
      <c r="Z39" s="19">
        <f t="shared" si="21"/>
        <v>0</v>
      </c>
      <c r="AA39" s="6">
        <v>14</v>
      </c>
      <c r="AB39" s="6">
        <v>1</v>
      </c>
      <c r="AC39" s="19">
        <f t="shared" si="22"/>
        <v>7.1428571428571425E-2</v>
      </c>
      <c r="AD39" s="6">
        <v>14</v>
      </c>
      <c r="AE39" s="6">
        <v>0</v>
      </c>
      <c r="AF39" s="19">
        <f t="shared" si="23"/>
        <v>0</v>
      </c>
      <c r="AG39" s="6">
        <f t="shared" si="10"/>
        <v>15</v>
      </c>
      <c r="AH39" s="6">
        <f t="shared" si="11"/>
        <v>1</v>
      </c>
      <c r="AI39" s="7">
        <f t="shared" si="12"/>
        <v>0</v>
      </c>
      <c r="AJ39" s="8">
        <f t="shared" si="13"/>
        <v>7.1428571428571426E-3</v>
      </c>
      <c r="AK39" s="7" t="str">
        <f t="shared" ref="AK39:AK49" si="24">IF(AJ39&lt;0.01,"راكد",IF(AJ39&lt;0.15,"مشبع","مطلوب"))</f>
        <v>راكد</v>
      </c>
    </row>
    <row r="40" spans="1:37" ht="12" customHeight="1" x14ac:dyDescent="0.25">
      <c r="A40" s="29"/>
      <c r="B40" s="2" t="s">
        <v>57</v>
      </c>
      <c r="C40" s="6">
        <v>98</v>
      </c>
      <c r="D40" s="6">
        <v>0</v>
      </c>
      <c r="E40" s="19">
        <f t="shared" si="0"/>
        <v>0</v>
      </c>
      <c r="F40" s="6">
        <v>60</v>
      </c>
      <c r="G40" s="6">
        <v>0</v>
      </c>
      <c r="H40" s="19">
        <f t="shared" si="15"/>
        <v>0</v>
      </c>
      <c r="I40" s="6">
        <v>58</v>
      </c>
      <c r="J40" s="6">
        <v>2</v>
      </c>
      <c r="K40" s="19">
        <f t="shared" si="16"/>
        <v>3.4482758620689655E-2</v>
      </c>
      <c r="L40" s="6">
        <v>69</v>
      </c>
      <c r="M40" s="6">
        <v>0</v>
      </c>
      <c r="N40" s="19">
        <f t="shared" si="17"/>
        <v>0</v>
      </c>
      <c r="O40" s="6">
        <v>74</v>
      </c>
      <c r="P40" s="6">
        <v>0</v>
      </c>
      <c r="Q40" s="19">
        <f t="shared" si="18"/>
        <v>0</v>
      </c>
      <c r="R40" s="6">
        <v>77</v>
      </c>
      <c r="S40" s="6">
        <v>3</v>
      </c>
      <c r="T40" s="19">
        <f t="shared" si="19"/>
        <v>3.896103896103896E-2</v>
      </c>
      <c r="U40" s="6">
        <v>78</v>
      </c>
      <c r="V40" s="6">
        <v>3</v>
      </c>
      <c r="W40" s="19">
        <f t="shared" si="20"/>
        <v>3.8461538461538464E-2</v>
      </c>
      <c r="X40" s="6">
        <v>82</v>
      </c>
      <c r="Y40" s="6">
        <v>0</v>
      </c>
      <c r="Z40" s="19">
        <f t="shared" si="21"/>
        <v>0</v>
      </c>
      <c r="AA40" s="6">
        <v>90</v>
      </c>
      <c r="AB40" s="6">
        <v>1</v>
      </c>
      <c r="AC40" s="19">
        <f t="shared" si="22"/>
        <v>1.1111111111111112E-2</v>
      </c>
      <c r="AD40" s="6">
        <v>88</v>
      </c>
      <c r="AE40" s="6">
        <v>0</v>
      </c>
      <c r="AF40" s="19">
        <f t="shared" si="23"/>
        <v>0</v>
      </c>
      <c r="AG40" s="6">
        <f t="shared" si="10"/>
        <v>98</v>
      </c>
      <c r="AH40" s="6">
        <f t="shared" si="11"/>
        <v>9</v>
      </c>
      <c r="AI40" s="7">
        <f t="shared" si="12"/>
        <v>1</v>
      </c>
      <c r="AJ40" s="8">
        <f t="shared" si="13"/>
        <v>1.2301644715437819E-2</v>
      </c>
      <c r="AK40" s="7" t="str">
        <f t="shared" si="24"/>
        <v>مشبع</v>
      </c>
    </row>
    <row r="41" spans="1:37" ht="12" customHeight="1" x14ac:dyDescent="0.25">
      <c r="A41" s="29"/>
      <c r="B41" s="2" t="s">
        <v>58</v>
      </c>
      <c r="C41" s="6">
        <v>171</v>
      </c>
      <c r="D41" s="6">
        <v>1</v>
      </c>
      <c r="E41" s="19">
        <f t="shared" si="0"/>
        <v>5.8479532163742687E-3</v>
      </c>
      <c r="F41" s="6">
        <v>57</v>
      </c>
      <c r="G41" s="6">
        <v>1</v>
      </c>
      <c r="H41" s="19">
        <f t="shared" si="15"/>
        <v>1.7543859649122806E-2</v>
      </c>
      <c r="I41" s="6">
        <v>59</v>
      </c>
      <c r="J41" s="6">
        <v>6</v>
      </c>
      <c r="K41" s="19">
        <f t="shared" si="16"/>
        <v>0.10169491525423729</v>
      </c>
      <c r="L41" s="6">
        <v>91</v>
      </c>
      <c r="M41" s="6">
        <v>3</v>
      </c>
      <c r="N41" s="19">
        <f t="shared" si="17"/>
        <v>3.2967032967032968E-2</v>
      </c>
      <c r="O41" s="6">
        <v>99</v>
      </c>
      <c r="P41" s="6">
        <v>0</v>
      </c>
      <c r="Q41" s="19">
        <f t="shared" si="18"/>
        <v>0</v>
      </c>
      <c r="R41" s="6">
        <v>108</v>
      </c>
      <c r="S41" s="6">
        <v>7</v>
      </c>
      <c r="T41" s="19">
        <f t="shared" si="19"/>
        <v>6.4814814814814811E-2</v>
      </c>
      <c r="U41" s="6">
        <v>129</v>
      </c>
      <c r="V41" s="6">
        <v>3</v>
      </c>
      <c r="W41" s="19">
        <f t="shared" si="20"/>
        <v>2.3255813953488372E-2</v>
      </c>
      <c r="X41" s="6">
        <v>132</v>
      </c>
      <c r="Y41" s="6">
        <v>3</v>
      </c>
      <c r="Z41" s="19">
        <f t="shared" si="21"/>
        <v>2.2727272727272728E-2</v>
      </c>
      <c r="AA41" s="6">
        <v>141</v>
      </c>
      <c r="AB41" s="6">
        <v>4</v>
      </c>
      <c r="AC41" s="19">
        <f t="shared" si="22"/>
        <v>2.8368794326241134E-2</v>
      </c>
      <c r="AD41" s="6">
        <v>136</v>
      </c>
      <c r="AE41" s="6">
        <v>2</v>
      </c>
      <c r="AF41" s="19">
        <f t="shared" si="23"/>
        <v>1.4705882352941176E-2</v>
      </c>
      <c r="AG41" s="6">
        <f t="shared" si="10"/>
        <v>171</v>
      </c>
      <c r="AH41" s="6">
        <f t="shared" si="11"/>
        <v>30</v>
      </c>
      <c r="AI41" s="7">
        <f t="shared" si="12"/>
        <v>3</v>
      </c>
      <c r="AJ41" s="8">
        <f t="shared" si="13"/>
        <v>3.1192633926152551E-2</v>
      </c>
      <c r="AK41" s="7" t="str">
        <f t="shared" si="24"/>
        <v>مشبع</v>
      </c>
    </row>
    <row r="42" spans="1:37" ht="12" customHeight="1" x14ac:dyDescent="0.25">
      <c r="A42" s="30" t="s">
        <v>59</v>
      </c>
      <c r="B42" s="2" t="s">
        <v>60</v>
      </c>
      <c r="C42" s="6">
        <v>85</v>
      </c>
      <c r="D42" s="6">
        <v>0</v>
      </c>
      <c r="E42" s="19">
        <f t="shared" si="0"/>
        <v>0</v>
      </c>
      <c r="F42" s="6">
        <v>16</v>
      </c>
      <c r="G42" s="6">
        <v>1</v>
      </c>
      <c r="H42" s="19">
        <f t="shared" si="15"/>
        <v>6.25E-2</v>
      </c>
      <c r="I42" s="6">
        <v>20</v>
      </c>
      <c r="J42" s="6">
        <v>2</v>
      </c>
      <c r="K42" s="19">
        <f t="shared" si="16"/>
        <v>0.1</v>
      </c>
      <c r="L42" s="6">
        <v>41</v>
      </c>
      <c r="M42" s="6">
        <v>4</v>
      </c>
      <c r="N42" s="19">
        <f t="shared" si="17"/>
        <v>9.7560975609756101E-2</v>
      </c>
      <c r="O42" s="6">
        <v>46</v>
      </c>
      <c r="P42" s="6">
        <v>0</v>
      </c>
      <c r="Q42" s="19">
        <f t="shared" si="18"/>
        <v>0</v>
      </c>
      <c r="R42" s="6">
        <v>64</v>
      </c>
      <c r="S42" s="6">
        <v>1</v>
      </c>
      <c r="T42" s="19">
        <f t="shared" si="19"/>
        <v>1.5625E-2</v>
      </c>
      <c r="U42" s="6">
        <v>68</v>
      </c>
      <c r="V42" s="6">
        <v>4</v>
      </c>
      <c r="W42" s="19">
        <f t="shared" si="20"/>
        <v>5.8823529411764705E-2</v>
      </c>
      <c r="X42" s="6">
        <v>66</v>
      </c>
      <c r="Y42" s="6">
        <v>4</v>
      </c>
      <c r="Z42" s="19">
        <f t="shared" si="21"/>
        <v>6.0606060606060608E-2</v>
      </c>
      <c r="AA42" s="6">
        <v>80</v>
      </c>
      <c r="AB42" s="6">
        <v>0</v>
      </c>
      <c r="AC42" s="19">
        <f t="shared" si="22"/>
        <v>0</v>
      </c>
      <c r="AD42" s="6">
        <v>83</v>
      </c>
      <c r="AE42" s="6">
        <v>0</v>
      </c>
      <c r="AF42" s="19">
        <f t="shared" si="23"/>
        <v>0</v>
      </c>
      <c r="AG42" s="6">
        <f t="shared" si="10"/>
        <v>85</v>
      </c>
      <c r="AH42" s="6">
        <f t="shared" si="11"/>
        <v>16</v>
      </c>
      <c r="AI42" s="7">
        <f t="shared" si="12"/>
        <v>2</v>
      </c>
      <c r="AJ42" s="8">
        <f t="shared" si="13"/>
        <v>3.9511556562758142E-2</v>
      </c>
      <c r="AK42" s="7" t="str">
        <f t="shared" si="24"/>
        <v>مشبع</v>
      </c>
    </row>
    <row r="43" spans="1:37" ht="12" customHeight="1" x14ac:dyDescent="0.25">
      <c r="A43" s="31"/>
      <c r="B43" s="2" t="s">
        <v>61</v>
      </c>
      <c r="C43" s="6">
        <v>26</v>
      </c>
      <c r="D43" s="6">
        <v>0</v>
      </c>
      <c r="E43" s="19">
        <f t="shared" si="0"/>
        <v>0</v>
      </c>
      <c r="F43" s="6">
        <v>12</v>
      </c>
      <c r="G43" s="6">
        <v>0</v>
      </c>
      <c r="H43" s="19">
        <f t="shared" si="15"/>
        <v>0</v>
      </c>
      <c r="I43" s="6">
        <v>10</v>
      </c>
      <c r="J43" s="6">
        <v>0</v>
      </c>
      <c r="K43" s="19">
        <f t="shared" si="16"/>
        <v>0</v>
      </c>
      <c r="L43" s="6">
        <v>10</v>
      </c>
      <c r="M43" s="6">
        <v>0</v>
      </c>
      <c r="N43" s="19">
        <f t="shared" si="17"/>
        <v>0</v>
      </c>
      <c r="O43" s="6">
        <v>16</v>
      </c>
      <c r="P43" s="6">
        <v>1</v>
      </c>
      <c r="Q43" s="19">
        <f t="shared" si="18"/>
        <v>6.25E-2</v>
      </c>
      <c r="R43" s="6">
        <v>18</v>
      </c>
      <c r="S43" s="6">
        <v>0</v>
      </c>
      <c r="T43" s="19">
        <f t="shared" si="19"/>
        <v>0</v>
      </c>
      <c r="U43" s="6">
        <v>21</v>
      </c>
      <c r="V43" s="6">
        <v>0</v>
      </c>
      <c r="W43" s="19">
        <f t="shared" si="20"/>
        <v>0</v>
      </c>
      <c r="X43" s="6">
        <v>29</v>
      </c>
      <c r="Y43" s="6">
        <v>0</v>
      </c>
      <c r="Z43" s="19">
        <f t="shared" si="21"/>
        <v>0</v>
      </c>
      <c r="AA43" s="6">
        <v>27</v>
      </c>
      <c r="AB43" s="6">
        <v>2</v>
      </c>
      <c r="AC43" s="19">
        <f t="shared" si="22"/>
        <v>7.407407407407407E-2</v>
      </c>
      <c r="AD43" s="6">
        <v>30</v>
      </c>
      <c r="AE43" s="6">
        <v>0</v>
      </c>
      <c r="AF43" s="19">
        <f t="shared" si="23"/>
        <v>0</v>
      </c>
      <c r="AG43" s="6">
        <f t="shared" si="10"/>
        <v>26</v>
      </c>
      <c r="AH43" s="6">
        <f t="shared" si="11"/>
        <v>3</v>
      </c>
      <c r="AI43" s="7">
        <f t="shared" si="12"/>
        <v>0</v>
      </c>
      <c r="AJ43" s="8">
        <f t="shared" si="13"/>
        <v>1.3657407407407406E-2</v>
      </c>
      <c r="AK43" s="7" t="s">
        <v>92</v>
      </c>
    </row>
    <row r="44" spans="1:37" ht="12" customHeight="1" x14ac:dyDescent="0.25">
      <c r="A44" s="31"/>
      <c r="B44" s="2" t="s">
        <v>62</v>
      </c>
      <c r="C44" s="6">
        <v>24</v>
      </c>
      <c r="D44" s="6">
        <v>0</v>
      </c>
      <c r="E44" s="19">
        <f t="shared" si="0"/>
        <v>0</v>
      </c>
      <c r="F44" s="6">
        <v>14</v>
      </c>
      <c r="G44" s="6">
        <v>0</v>
      </c>
      <c r="H44" s="19">
        <f t="shared" si="15"/>
        <v>0</v>
      </c>
      <c r="I44" s="6">
        <v>14</v>
      </c>
      <c r="J44" s="6">
        <v>0</v>
      </c>
      <c r="K44" s="19">
        <f t="shared" si="16"/>
        <v>0</v>
      </c>
      <c r="L44" s="6">
        <v>19</v>
      </c>
      <c r="M44" s="6">
        <v>2</v>
      </c>
      <c r="N44" s="19">
        <f t="shared" si="17"/>
        <v>0.10526315789473684</v>
      </c>
      <c r="O44" s="6">
        <v>16</v>
      </c>
      <c r="P44" s="6">
        <v>0</v>
      </c>
      <c r="Q44" s="19">
        <f t="shared" si="18"/>
        <v>0</v>
      </c>
      <c r="R44" s="6">
        <v>16</v>
      </c>
      <c r="S44" s="6">
        <v>1</v>
      </c>
      <c r="T44" s="19">
        <f t="shared" si="19"/>
        <v>6.25E-2</v>
      </c>
      <c r="U44" s="6">
        <v>17</v>
      </c>
      <c r="V44" s="6">
        <v>0</v>
      </c>
      <c r="W44" s="19">
        <f t="shared" si="20"/>
        <v>0</v>
      </c>
      <c r="X44" s="6">
        <v>16</v>
      </c>
      <c r="Y44" s="6">
        <v>0</v>
      </c>
      <c r="Z44" s="19">
        <f t="shared" si="21"/>
        <v>0</v>
      </c>
      <c r="AA44" s="6">
        <v>20</v>
      </c>
      <c r="AB44" s="6">
        <v>1</v>
      </c>
      <c r="AC44" s="19">
        <f t="shared" si="22"/>
        <v>0.05</v>
      </c>
      <c r="AD44" s="6">
        <v>21</v>
      </c>
      <c r="AE44" s="6">
        <v>0</v>
      </c>
      <c r="AF44" s="19">
        <f t="shared" si="23"/>
        <v>0</v>
      </c>
      <c r="AG44" s="6">
        <f t="shared" si="10"/>
        <v>24</v>
      </c>
      <c r="AH44" s="6">
        <f t="shared" si="11"/>
        <v>4</v>
      </c>
      <c r="AI44" s="7">
        <f t="shared" si="12"/>
        <v>0</v>
      </c>
      <c r="AJ44" s="8">
        <f t="shared" si="13"/>
        <v>2.1776315789473682E-2</v>
      </c>
      <c r="AK44" s="7" t="s">
        <v>92</v>
      </c>
    </row>
    <row r="45" spans="1:37" ht="12" customHeight="1" x14ac:dyDescent="0.25">
      <c r="A45" s="31"/>
      <c r="B45" s="2" t="s">
        <v>63</v>
      </c>
      <c r="C45" s="6">
        <v>141</v>
      </c>
      <c r="D45" s="6">
        <v>0</v>
      </c>
      <c r="E45" s="19">
        <f t="shared" si="0"/>
        <v>0</v>
      </c>
      <c r="F45" s="6">
        <v>60</v>
      </c>
      <c r="G45" s="6">
        <v>0</v>
      </c>
      <c r="H45" s="19">
        <f t="shared" si="15"/>
        <v>0</v>
      </c>
      <c r="I45" s="6">
        <v>65</v>
      </c>
      <c r="J45" s="6">
        <v>0</v>
      </c>
      <c r="K45" s="19">
        <f t="shared" si="16"/>
        <v>0</v>
      </c>
      <c r="L45" s="6">
        <v>101</v>
      </c>
      <c r="M45" s="6">
        <v>1</v>
      </c>
      <c r="N45" s="19">
        <f t="shared" si="17"/>
        <v>9.9009900990099011E-3</v>
      </c>
      <c r="O45" s="6">
        <v>110</v>
      </c>
      <c r="P45" s="6">
        <v>0</v>
      </c>
      <c r="Q45" s="19">
        <f t="shared" si="18"/>
        <v>0</v>
      </c>
      <c r="R45" s="6">
        <v>118</v>
      </c>
      <c r="S45" s="6">
        <v>2</v>
      </c>
      <c r="T45" s="19">
        <f t="shared" si="19"/>
        <v>1.6949152542372881E-2</v>
      </c>
      <c r="U45" s="6">
        <v>128</v>
      </c>
      <c r="V45" s="6">
        <v>1</v>
      </c>
      <c r="W45" s="19">
        <f t="shared" si="20"/>
        <v>7.8125E-3</v>
      </c>
      <c r="X45" s="6">
        <v>135</v>
      </c>
      <c r="Y45" s="6">
        <v>1</v>
      </c>
      <c r="Z45" s="19">
        <f t="shared" si="21"/>
        <v>7.4074074074074077E-3</v>
      </c>
      <c r="AA45" s="6">
        <v>140</v>
      </c>
      <c r="AB45" s="6">
        <v>2</v>
      </c>
      <c r="AC45" s="19">
        <f t="shared" si="22"/>
        <v>1.4285714285714285E-2</v>
      </c>
      <c r="AD45" s="6">
        <v>138</v>
      </c>
      <c r="AE45" s="6">
        <v>1</v>
      </c>
      <c r="AF45" s="19">
        <f t="shared" si="23"/>
        <v>7.246376811594203E-3</v>
      </c>
      <c r="AG45" s="6">
        <f t="shared" si="10"/>
        <v>141</v>
      </c>
      <c r="AH45" s="6">
        <f t="shared" si="11"/>
        <v>8</v>
      </c>
      <c r="AI45" s="7">
        <f t="shared" si="12"/>
        <v>1</v>
      </c>
      <c r="AJ45" s="8">
        <f t="shared" si="13"/>
        <v>6.3602141146098679E-3</v>
      </c>
      <c r="AK45" s="7" t="str">
        <f t="shared" si="24"/>
        <v>راكد</v>
      </c>
    </row>
    <row r="46" spans="1:37" ht="12" customHeight="1" x14ac:dyDescent="0.25">
      <c r="A46" s="31"/>
      <c r="B46" s="2" t="s">
        <v>64</v>
      </c>
      <c r="C46" s="6">
        <v>53</v>
      </c>
      <c r="D46" s="6">
        <v>0</v>
      </c>
      <c r="E46" s="19">
        <f t="shared" si="0"/>
        <v>0</v>
      </c>
      <c r="F46" s="6">
        <v>42</v>
      </c>
      <c r="G46" s="6">
        <v>0</v>
      </c>
      <c r="H46" s="19">
        <f t="shared" si="15"/>
        <v>0</v>
      </c>
      <c r="I46" s="6">
        <v>44</v>
      </c>
      <c r="J46" s="6">
        <v>2</v>
      </c>
      <c r="K46" s="19">
        <f t="shared" si="16"/>
        <v>4.5454545454545456E-2</v>
      </c>
      <c r="L46" s="6">
        <v>52</v>
      </c>
      <c r="M46" s="6">
        <v>3</v>
      </c>
      <c r="N46" s="19">
        <f t="shared" si="17"/>
        <v>5.7692307692307696E-2</v>
      </c>
      <c r="O46" s="6">
        <v>51</v>
      </c>
      <c r="P46" s="6">
        <v>0</v>
      </c>
      <c r="Q46" s="19">
        <f t="shared" si="18"/>
        <v>0</v>
      </c>
      <c r="R46" s="6">
        <v>49</v>
      </c>
      <c r="S46" s="6">
        <v>1</v>
      </c>
      <c r="T46" s="19">
        <f t="shared" si="19"/>
        <v>2.0408163265306121E-2</v>
      </c>
      <c r="U46" s="6">
        <v>53</v>
      </c>
      <c r="V46" s="6">
        <v>0</v>
      </c>
      <c r="W46" s="19">
        <f t="shared" si="20"/>
        <v>0</v>
      </c>
      <c r="X46" s="6">
        <v>53</v>
      </c>
      <c r="Y46" s="6">
        <v>0</v>
      </c>
      <c r="Z46" s="19">
        <f t="shared" si="21"/>
        <v>0</v>
      </c>
      <c r="AA46" s="6">
        <v>54</v>
      </c>
      <c r="AB46" s="6">
        <v>0</v>
      </c>
      <c r="AC46" s="19">
        <f t="shared" si="22"/>
        <v>0</v>
      </c>
      <c r="AD46" s="6">
        <v>56</v>
      </c>
      <c r="AE46" s="6">
        <v>0</v>
      </c>
      <c r="AF46" s="19">
        <f t="shared" si="23"/>
        <v>0</v>
      </c>
      <c r="AG46" s="6">
        <f t="shared" si="10"/>
        <v>53</v>
      </c>
      <c r="AH46" s="6">
        <f t="shared" si="11"/>
        <v>6</v>
      </c>
      <c r="AI46" s="7">
        <f t="shared" si="12"/>
        <v>1</v>
      </c>
      <c r="AJ46" s="8">
        <f t="shared" si="13"/>
        <v>1.2355501641215927E-2</v>
      </c>
      <c r="AK46" s="7" t="str">
        <f t="shared" si="24"/>
        <v>مشبع</v>
      </c>
    </row>
    <row r="47" spans="1:37" ht="12" customHeight="1" x14ac:dyDescent="0.25">
      <c r="A47" s="30" t="s">
        <v>79</v>
      </c>
      <c r="B47" s="2" t="s">
        <v>66</v>
      </c>
      <c r="C47" s="6">
        <v>22</v>
      </c>
      <c r="D47" s="6">
        <v>0</v>
      </c>
      <c r="E47" s="19">
        <f t="shared" si="0"/>
        <v>0</v>
      </c>
      <c r="F47" s="6">
        <v>9</v>
      </c>
      <c r="G47" s="6">
        <v>0</v>
      </c>
      <c r="H47" s="19">
        <f t="shared" si="15"/>
        <v>0</v>
      </c>
      <c r="I47" s="6">
        <v>11</v>
      </c>
      <c r="J47" s="6">
        <v>0</v>
      </c>
      <c r="K47" s="19">
        <f t="shared" si="16"/>
        <v>0</v>
      </c>
      <c r="L47" s="6">
        <v>16</v>
      </c>
      <c r="M47" s="6">
        <v>0</v>
      </c>
      <c r="N47" s="19">
        <f t="shared" si="17"/>
        <v>0</v>
      </c>
      <c r="O47" s="6">
        <v>17</v>
      </c>
      <c r="P47" s="6">
        <v>0</v>
      </c>
      <c r="Q47" s="19">
        <f t="shared" si="18"/>
        <v>0</v>
      </c>
      <c r="R47" s="6">
        <v>15</v>
      </c>
      <c r="S47" s="6">
        <v>0</v>
      </c>
      <c r="T47" s="19">
        <f t="shared" si="19"/>
        <v>0</v>
      </c>
      <c r="U47" s="6">
        <v>17</v>
      </c>
      <c r="V47" s="6">
        <v>1</v>
      </c>
      <c r="W47" s="19">
        <f t="shared" si="20"/>
        <v>5.8823529411764705E-2</v>
      </c>
      <c r="X47" s="6">
        <v>18</v>
      </c>
      <c r="Y47" s="6">
        <v>0</v>
      </c>
      <c r="Z47" s="19">
        <f t="shared" si="21"/>
        <v>0</v>
      </c>
      <c r="AA47" s="6">
        <v>19</v>
      </c>
      <c r="AB47" s="6">
        <v>0</v>
      </c>
      <c r="AC47" s="19">
        <f t="shared" si="22"/>
        <v>0</v>
      </c>
      <c r="AD47" s="6">
        <v>21</v>
      </c>
      <c r="AE47" s="6">
        <v>0</v>
      </c>
      <c r="AF47" s="19">
        <f t="shared" si="23"/>
        <v>0</v>
      </c>
      <c r="AG47" s="6">
        <f t="shared" si="10"/>
        <v>22</v>
      </c>
      <c r="AH47" s="6">
        <f t="shared" si="11"/>
        <v>1</v>
      </c>
      <c r="AI47" s="7">
        <f t="shared" si="12"/>
        <v>0</v>
      </c>
      <c r="AJ47" s="8">
        <f t="shared" si="13"/>
        <v>5.8823529411764705E-3</v>
      </c>
      <c r="AK47" s="7" t="str">
        <f t="shared" si="24"/>
        <v>راكد</v>
      </c>
    </row>
    <row r="48" spans="1:37" ht="12" customHeight="1" x14ac:dyDescent="0.25">
      <c r="A48" s="31"/>
      <c r="B48" s="2" t="s">
        <v>67</v>
      </c>
      <c r="C48" s="6">
        <v>93</v>
      </c>
      <c r="D48" s="6">
        <v>0</v>
      </c>
      <c r="E48" s="19">
        <f t="shared" si="0"/>
        <v>0</v>
      </c>
      <c r="F48" s="6">
        <v>102</v>
      </c>
      <c r="G48" s="6">
        <v>0</v>
      </c>
      <c r="H48" s="19">
        <f t="shared" si="15"/>
        <v>0</v>
      </c>
      <c r="I48" s="6">
        <v>94</v>
      </c>
      <c r="J48" s="6">
        <v>1</v>
      </c>
      <c r="K48" s="19">
        <f t="shared" si="16"/>
        <v>1.0638297872340425E-2</v>
      </c>
      <c r="L48" s="6">
        <v>103</v>
      </c>
      <c r="M48" s="6">
        <v>0</v>
      </c>
      <c r="N48" s="19">
        <f t="shared" si="17"/>
        <v>0</v>
      </c>
      <c r="O48" s="6">
        <v>100</v>
      </c>
      <c r="P48" s="6">
        <v>0</v>
      </c>
      <c r="Q48" s="19">
        <f t="shared" si="18"/>
        <v>0</v>
      </c>
      <c r="R48" s="6">
        <v>99</v>
      </c>
      <c r="S48" s="6">
        <v>3</v>
      </c>
      <c r="T48" s="19">
        <f t="shared" si="19"/>
        <v>3.0303030303030304E-2</v>
      </c>
      <c r="U48" s="6">
        <v>109</v>
      </c>
      <c r="V48" s="6">
        <v>2</v>
      </c>
      <c r="W48" s="19">
        <f t="shared" si="20"/>
        <v>1.834862385321101E-2</v>
      </c>
      <c r="X48" s="6">
        <v>98</v>
      </c>
      <c r="Y48" s="6">
        <v>0</v>
      </c>
      <c r="Z48" s="19">
        <f t="shared" si="21"/>
        <v>0</v>
      </c>
      <c r="AA48" s="6">
        <v>101</v>
      </c>
      <c r="AB48" s="6">
        <v>3</v>
      </c>
      <c r="AC48" s="19">
        <f t="shared" si="22"/>
        <v>2.9702970297029702E-2</v>
      </c>
      <c r="AD48" s="6">
        <v>107</v>
      </c>
      <c r="AE48" s="6">
        <v>0</v>
      </c>
      <c r="AF48" s="19">
        <f t="shared" si="23"/>
        <v>0</v>
      </c>
      <c r="AG48" s="6">
        <f t="shared" si="10"/>
        <v>93</v>
      </c>
      <c r="AH48" s="6">
        <f t="shared" si="11"/>
        <v>9</v>
      </c>
      <c r="AI48" s="7">
        <f t="shared" si="12"/>
        <v>1</v>
      </c>
      <c r="AJ48" s="8">
        <f t="shared" si="13"/>
        <v>8.8992922325611436E-3</v>
      </c>
      <c r="AK48" s="7" t="str">
        <f t="shared" si="24"/>
        <v>راكد</v>
      </c>
    </row>
    <row r="49" spans="1:37" ht="12" customHeight="1" x14ac:dyDescent="0.25">
      <c r="A49" s="31"/>
      <c r="B49" s="2" t="s">
        <v>68</v>
      </c>
      <c r="C49" s="6">
        <v>89</v>
      </c>
      <c r="D49" s="6">
        <v>4</v>
      </c>
      <c r="E49" s="19">
        <f t="shared" si="0"/>
        <v>4.49438202247191E-2</v>
      </c>
      <c r="F49" s="6">
        <v>46</v>
      </c>
      <c r="G49" s="6">
        <v>5</v>
      </c>
      <c r="H49" s="19">
        <f t="shared" si="15"/>
        <v>0.10869565217391304</v>
      </c>
      <c r="I49" s="6">
        <v>47</v>
      </c>
      <c r="J49" s="6">
        <v>9</v>
      </c>
      <c r="K49" s="19">
        <f t="shared" si="16"/>
        <v>0.19148936170212766</v>
      </c>
      <c r="L49" s="6">
        <v>76</v>
      </c>
      <c r="M49" s="6">
        <v>3</v>
      </c>
      <c r="N49" s="19">
        <f t="shared" si="17"/>
        <v>3.9473684210526314E-2</v>
      </c>
      <c r="O49" s="6">
        <v>88</v>
      </c>
      <c r="P49" s="6">
        <v>3</v>
      </c>
      <c r="Q49" s="19">
        <f t="shared" si="18"/>
        <v>3.4090909090909088E-2</v>
      </c>
      <c r="R49" s="6">
        <v>101</v>
      </c>
      <c r="S49" s="6">
        <v>6</v>
      </c>
      <c r="T49" s="19">
        <f t="shared" si="19"/>
        <v>5.9405940594059403E-2</v>
      </c>
      <c r="U49" s="6">
        <v>98</v>
      </c>
      <c r="V49" s="6">
        <v>7</v>
      </c>
      <c r="W49" s="19">
        <f t="shared" si="20"/>
        <v>7.1428571428571425E-2</v>
      </c>
      <c r="X49" s="6">
        <v>88</v>
      </c>
      <c r="Y49" s="6">
        <v>1</v>
      </c>
      <c r="Z49" s="19">
        <f t="shared" si="21"/>
        <v>1.1363636363636364E-2</v>
      </c>
      <c r="AA49" s="6">
        <v>96</v>
      </c>
      <c r="AB49" s="6">
        <v>10</v>
      </c>
      <c r="AC49" s="19">
        <f t="shared" si="22"/>
        <v>0.10416666666666667</v>
      </c>
      <c r="AD49" s="6">
        <v>89</v>
      </c>
      <c r="AE49" s="6">
        <v>0</v>
      </c>
      <c r="AF49" s="19">
        <f t="shared" si="23"/>
        <v>0</v>
      </c>
      <c r="AG49" s="6">
        <f t="shared" si="10"/>
        <v>89</v>
      </c>
      <c r="AH49" s="6">
        <f t="shared" si="11"/>
        <v>48</v>
      </c>
      <c r="AI49" s="7">
        <f t="shared" si="12"/>
        <v>5</v>
      </c>
      <c r="AJ49" s="8">
        <f t="shared" si="13"/>
        <v>6.6505824245512907E-2</v>
      </c>
      <c r="AK49" s="7" t="str">
        <f t="shared" si="24"/>
        <v>مشبع</v>
      </c>
    </row>
    <row r="50" spans="1:37" x14ac:dyDescent="0.25">
      <c r="A50" s="32" t="s">
        <v>80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4"/>
    </row>
  </sheetData>
  <mergeCells count="20">
    <mergeCell ref="A38:A41"/>
    <mergeCell ref="A47:A49"/>
    <mergeCell ref="A50:AK50"/>
    <mergeCell ref="C2:E2"/>
    <mergeCell ref="F2:H2"/>
    <mergeCell ref="A1:A2"/>
    <mergeCell ref="B1:B2"/>
    <mergeCell ref="A3:A20"/>
    <mergeCell ref="A22:A37"/>
    <mergeCell ref="A21"/>
    <mergeCell ref="A42:A46"/>
    <mergeCell ref="AG1:AK1"/>
    <mergeCell ref="I2:K2"/>
    <mergeCell ref="L2:N2"/>
    <mergeCell ref="O2:Q2"/>
    <mergeCell ref="R2:T2"/>
    <mergeCell ref="U2:W2"/>
    <mergeCell ref="X2:Z2"/>
    <mergeCell ref="AA2:AC2"/>
    <mergeCell ref="AD2:AF2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rightToLeft="1" view="pageBreakPreview" zoomScale="60" zoomScaleNormal="100" workbookViewId="0">
      <selection activeCell="AJ2" sqref="AJ1:AJ1048576"/>
    </sheetView>
  </sheetViews>
  <sheetFormatPr defaultColWidth="9.140625" defaultRowHeight="15" x14ac:dyDescent="0.25"/>
  <cols>
    <col min="1" max="1" width="14" style="10" customWidth="1"/>
    <col min="2" max="2" width="28.28515625" style="10" customWidth="1"/>
    <col min="3" max="31" width="9" style="10" hidden="1" customWidth="1"/>
    <col min="32" max="32" width="12" style="10" hidden="1" customWidth="1"/>
    <col min="33" max="33" width="15.7109375" style="10" customWidth="1"/>
    <col min="34" max="34" width="12.7109375" style="10" customWidth="1"/>
    <col min="35" max="35" width="13.42578125" style="10" customWidth="1"/>
    <col min="36" max="36" width="15.140625" style="10" hidden="1" customWidth="1"/>
    <col min="37" max="37" width="13.28515625" style="10" customWidth="1"/>
    <col min="38" max="16384" width="9.140625" style="10"/>
  </cols>
  <sheetData>
    <row r="1" spans="1:37" ht="24.75" customHeight="1" x14ac:dyDescent="0.25">
      <c r="A1" s="35" t="s">
        <v>0</v>
      </c>
      <c r="B1" s="3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7" t="s">
        <v>81</v>
      </c>
      <c r="AH1" s="37"/>
      <c r="AI1" s="37"/>
      <c r="AJ1" s="37"/>
      <c r="AK1" s="37"/>
    </row>
    <row r="2" spans="1:37" ht="69" customHeight="1" x14ac:dyDescent="0.25">
      <c r="A2" s="35"/>
      <c r="B2" s="35"/>
      <c r="C2" s="26">
        <v>2020</v>
      </c>
      <c r="D2" s="27" t="s">
        <v>2</v>
      </c>
      <c r="E2" s="27" t="s">
        <v>3</v>
      </c>
      <c r="F2" s="26">
        <v>2011</v>
      </c>
      <c r="G2" s="27" t="s">
        <v>2</v>
      </c>
      <c r="H2" s="27" t="s">
        <v>3</v>
      </c>
      <c r="I2" s="26">
        <v>2012</v>
      </c>
      <c r="J2" s="27" t="s">
        <v>2</v>
      </c>
      <c r="K2" s="27" t="s">
        <v>3</v>
      </c>
      <c r="L2" s="26">
        <v>2013</v>
      </c>
      <c r="M2" s="27" t="s">
        <v>2</v>
      </c>
      <c r="N2" s="27" t="s">
        <v>3</v>
      </c>
      <c r="O2" s="26">
        <v>2014</v>
      </c>
      <c r="P2" s="27" t="s">
        <v>2</v>
      </c>
      <c r="Q2" s="27" t="s">
        <v>3</v>
      </c>
      <c r="R2" s="26">
        <v>2015</v>
      </c>
      <c r="S2" s="27" t="s">
        <v>2</v>
      </c>
      <c r="T2" s="27" t="s">
        <v>3</v>
      </c>
      <c r="U2" s="26">
        <v>2016</v>
      </c>
      <c r="V2" s="27" t="s">
        <v>2</v>
      </c>
      <c r="W2" s="27" t="s">
        <v>3</v>
      </c>
      <c r="X2" s="26">
        <v>2017</v>
      </c>
      <c r="Y2" s="27" t="s">
        <v>2</v>
      </c>
      <c r="Z2" s="27" t="s">
        <v>3</v>
      </c>
      <c r="AA2" s="26">
        <v>2018</v>
      </c>
      <c r="AB2" s="27" t="s">
        <v>2</v>
      </c>
      <c r="AC2" s="27" t="s">
        <v>3</v>
      </c>
      <c r="AD2" s="26">
        <v>2019</v>
      </c>
      <c r="AE2" s="27" t="s">
        <v>2</v>
      </c>
      <c r="AF2" s="27" t="s">
        <v>3</v>
      </c>
      <c r="AG2" s="4" t="s">
        <v>74</v>
      </c>
      <c r="AH2" s="4" t="s">
        <v>95</v>
      </c>
      <c r="AI2" s="4" t="s">
        <v>96</v>
      </c>
      <c r="AJ2" s="4" t="s">
        <v>88</v>
      </c>
      <c r="AK2" s="4" t="s">
        <v>76</v>
      </c>
    </row>
    <row r="3" spans="1:37" x14ac:dyDescent="0.25">
      <c r="A3" s="30" t="s">
        <v>4</v>
      </c>
      <c r="B3" s="2" t="s">
        <v>5</v>
      </c>
      <c r="C3" s="6">
        <v>247</v>
      </c>
      <c r="D3" s="6">
        <v>4</v>
      </c>
      <c r="E3" s="19">
        <f>D3/C3</f>
        <v>1.6194331983805668E-2</v>
      </c>
      <c r="F3" s="6">
        <v>57</v>
      </c>
      <c r="G3" s="6">
        <v>4</v>
      </c>
      <c r="H3" s="19">
        <f>G3/F3</f>
        <v>7.0175438596491224E-2</v>
      </c>
      <c r="I3" s="6">
        <v>77</v>
      </c>
      <c r="J3" s="6">
        <v>5</v>
      </c>
      <c r="K3" s="19">
        <f>J3/I3</f>
        <v>6.4935064935064929E-2</v>
      </c>
      <c r="L3" s="6">
        <v>97</v>
      </c>
      <c r="M3" s="6">
        <v>12</v>
      </c>
      <c r="N3" s="19">
        <f>M3/L3</f>
        <v>0.12371134020618557</v>
      </c>
      <c r="O3" s="6">
        <v>108</v>
      </c>
      <c r="P3" s="6">
        <v>2</v>
      </c>
      <c r="Q3" s="19">
        <f>P3/O3</f>
        <v>1.8518518518518517E-2</v>
      </c>
      <c r="R3" s="6">
        <v>126</v>
      </c>
      <c r="S3" s="6">
        <v>9</v>
      </c>
      <c r="T3" s="19">
        <f>S3/R3</f>
        <v>7.1428571428571425E-2</v>
      </c>
      <c r="U3" s="6">
        <v>134</v>
      </c>
      <c r="V3" s="6">
        <v>0</v>
      </c>
      <c r="W3" s="19">
        <f>V3/U3</f>
        <v>0</v>
      </c>
      <c r="X3" s="6">
        <v>190</v>
      </c>
      <c r="Y3" s="6">
        <v>0</v>
      </c>
      <c r="Z3" s="19">
        <f>Y3/X3</f>
        <v>0</v>
      </c>
      <c r="AA3" s="6">
        <v>228</v>
      </c>
      <c r="AB3" s="6">
        <v>7</v>
      </c>
      <c r="AC3" s="19">
        <f>AB3/AA3</f>
        <v>3.0701754385964911E-2</v>
      </c>
      <c r="AD3" s="6">
        <v>243</v>
      </c>
      <c r="AE3" s="6">
        <v>1</v>
      </c>
      <c r="AF3" s="19">
        <f>AE3/AD3</f>
        <v>4.11522633744856E-3</v>
      </c>
      <c r="AG3" s="6">
        <f>C3</f>
        <v>247</v>
      </c>
      <c r="AH3" s="7">
        <f>SUM(D3,G3,J3,M3,P3,S3,V3,Y3,AB3,AE3)</f>
        <v>44</v>
      </c>
      <c r="AI3" s="7">
        <f>ROUND(AH3/10,0)</f>
        <v>4</v>
      </c>
      <c r="AJ3" s="8">
        <f>AVERAGE(E3,H3,K3,N3,Q3,T3,W3,Z3,AC3,AF3)</f>
        <v>3.9978024639205079E-2</v>
      </c>
      <c r="AK3" s="7" t="str">
        <f>IF(AJ3&lt;0.01,"راكد",IF(AJ3&lt;0.15,"مشبع","مطلوب"))</f>
        <v>مشبع</v>
      </c>
    </row>
    <row r="4" spans="1:37" x14ac:dyDescent="0.25">
      <c r="A4" s="31"/>
      <c r="B4" s="2" t="s">
        <v>6</v>
      </c>
      <c r="C4" s="6">
        <v>21</v>
      </c>
      <c r="D4" s="6">
        <v>0</v>
      </c>
      <c r="E4" s="19">
        <f t="shared" ref="E4:E36" si="0">D4/C4</f>
        <v>0</v>
      </c>
      <c r="F4" s="6">
        <v>6</v>
      </c>
      <c r="G4" s="6">
        <v>0</v>
      </c>
      <c r="H4" s="19">
        <f t="shared" ref="H4:H36" si="1">G4/F4</f>
        <v>0</v>
      </c>
      <c r="I4" s="6">
        <v>8</v>
      </c>
      <c r="J4" s="6">
        <v>1</v>
      </c>
      <c r="K4" s="19">
        <f t="shared" ref="K4:K36" si="2">J4/I4</f>
        <v>0.125</v>
      </c>
      <c r="L4" s="6">
        <v>9</v>
      </c>
      <c r="M4" s="6">
        <v>0</v>
      </c>
      <c r="N4" s="19">
        <f t="shared" ref="N4:N36" si="3">M4/L4</f>
        <v>0</v>
      </c>
      <c r="O4" s="6">
        <v>11</v>
      </c>
      <c r="P4" s="6">
        <v>0</v>
      </c>
      <c r="Q4" s="19">
        <f t="shared" ref="Q4:Q36" si="4">P4/O4</f>
        <v>0</v>
      </c>
      <c r="R4" s="6">
        <v>17</v>
      </c>
      <c r="S4" s="6">
        <v>0</v>
      </c>
      <c r="T4" s="19">
        <f t="shared" ref="T4:T36" si="5">S4/R4</f>
        <v>0</v>
      </c>
      <c r="U4" s="6">
        <v>19</v>
      </c>
      <c r="V4" s="6">
        <v>0</v>
      </c>
      <c r="W4" s="19">
        <f t="shared" ref="W4:W36" si="6">V4/U4</f>
        <v>0</v>
      </c>
      <c r="X4" s="6">
        <v>23</v>
      </c>
      <c r="Y4" s="6">
        <v>0</v>
      </c>
      <c r="Z4" s="19">
        <f t="shared" ref="Z4:Z36" si="7">Y4/X4</f>
        <v>0</v>
      </c>
      <c r="AA4" s="6">
        <v>23</v>
      </c>
      <c r="AB4" s="6">
        <v>0</v>
      </c>
      <c r="AC4" s="19">
        <f t="shared" ref="AC4:AC36" si="8">AB4/AA4</f>
        <v>0</v>
      </c>
      <c r="AD4" s="6">
        <v>19</v>
      </c>
      <c r="AE4" s="6">
        <v>1</v>
      </c>
      <c r="AF4" s="19">
        <f t="shared" ref="AF4:AF36" si="9">AE4/AD4</f>
        <v>5.2631578947368418E-2</v>
      </c>
      <c r="AG4" s="6">
        <f t="shared" ref="AG4:AG54" si="10">C4</f>
        <v>21</v>
      </c>
      <c r="AH4" s="7">
        <f t="shared" ref="AH4:AH54" si="11">SUM(D4,G4,J4,M4,P4,S4,V4,Y4,AB4,AE4)</f>
        <v>2</v>
      </c>
      <c r="AI4" s="7">
        <f t="shared" ref="AI4:AI54" si="12">ROUND(AH4/10,0)</f>
        <v>0</v>
      </c>
      <c r="AJ4" s="8">
        <f t="shared" ref="AJ4:AJ54" si="13">AVERAGE(E4,H4,K4,N4,Q4,T4,W4,Z4,AC4,AF4)</f>
        <v>1.7763157894736842E-2</v>
      </c>
      <c r="AK4" s="7" t="str">
        <f t="shared" ref="AK4:AK25" si="14">IF(AJ4&lt;0.01,"راكد",IF(AJ4&lt;0.15,"مشبع","مطلوب"))</f>
        <v>مشبع</v>
      </c>
    </row>
    <row r="5" spans="1:37" x14ac:dyDescent="0.25">
      <c r="A5" s="31"/>
      <c r="B5" s="2" t="s">
        <v>7</v>
      </c>
      <c r="C5" s="6">
        <v>462</v>
      </c>
      <c r="D5" s="6">
        <v>1</v>
      </c>
      <c r="E5" s="19">
        <f t="shared" si="0"/>
        <v>2.1645021645021645E-3</v>
      </c>
      <c r="F5" s="6">
        <v>358</v>
      </c>
      <c r="G5" s="6">
        <v>7</v>
      </c>
      <c r="H5" s="19">
        <f t="shared" si="1"/>
        <v>1.9553072625698324E-2</v>
      </c>
      <c r="I5" s="6">
        <v>359</v>
      </c>
      <c r="J5" s="6">
        <v>21</v>
      </c>
      <c r="K5" s="19">
        <f t="shared" si="2"/>
        <v>5.8495821727019497E-2</v>
      </c>
      <c r="L5" s="6">
        <v>366</v>
      </c>
      <c r="M5" s="6">
        <v>22</v>
      </c>
      <c r="N5" s="19">
        <f t="shared" si="3"/>
        <v>6.0109289617486336E-2</v>
      </c>
      <c r="O5" s="6">
        <v>363</v>
      </c>
      <c r="P5" s="6">
        <v>0</v>
      </c>
      <c r="Q5" s="19">
        <f t="shared" si="4"/>
        <v>0</v>
      </c>
      <c r="R5" s="6">
        <v>411</v>
      </c>
      <c r="S5" s="6">
        <v>29</v>
      </c>
      <c r="T5" s="19">
        <f t="shared" si="5"/>
        <v>7.0559610705596104E-2</v>
      </c>
      <c r="U5" s="6">
        <v>380</v>
      </c>
      <c r="V5" s="6">
        <v>6</v>
      </c>
      <c r="W5" s="19">
        <f t="shared" si="6"/>
        <v>1.5789473684210527E-2</v>
      </c>
      <c r="X5" s="6">
        <v>413</v>
      </c>
      <c r="Y5" s="6">
        <v>0</v>
      </c>
      <c r="Z5" s="19">
        <f t="shared" si="7"/>
        <v>0</v>
      </c>
      <c r="AA5" s="6">
        <v>460</v>
      </c>
      <c r="AB5" s="6">
        <v>33</v>
      </c>
      <c r="AC5" s="19">
        <f t="shared" si="8"/>
        <v>7.1739130434782611E-2</v>
      </c>
      <c r="AD5" s="6">
        <v>445</v>
      </c>
      <c r="AE5" s="6">
        <v>19</v>
      </c>
      <c r="AF5" s="19">
        <f t="shared" si="9"/>
        <v>4.2696629213483148E-2</v>
      </c>
      <c r="AG5" s="6">
        <f t="shared" si="10"/>
        <v>462</v>
      </c>
      <c r="AH5" s="7">
        <f t="shared" si="11"/>
        <v>138</v>
      </c>
      <c r="AI5" s="7">
        <f t="shared" si="12"/>
        <v>14</v>
      </c>
      <c r="AJ5" s="8">
        <f t="shared" si="13"/>
        <v>3.4110753017277874E-2</v>
      </c>
      <c r="AK5" s="7" t="str">
        <f t="shared" si="14"/>
        <v>مشبع</v>
      </c>
    </row>
    <row r="6" spans="1:37" x14ac:dyDescent="0.25">
      <c r="A6" s="31"/>
      <c r="B6" s="2" t="s">
        <v>8</v>
      </c>
      <c r="C6" s="6">
        <v>502</v>
      </c>
      <c r="D6" s="6">
        <v>11</v>
      </c>
      <c r="E6" s="19">
        <f t="shared" si="0"/>
        <v>2.1912350597609563E-2</v>
      </c>
      <c r="F6" s="6">
        <v>510</v>
      </c>
      <c r="G6" s="6">
        <v>15</v>
      </c>
      <c r="H6" s="19">
        <f t="shared" si="1"/>
        <v>2.9411764705882353E-2</v>
      </c>
      <c r="I6" s="6">
        <v>499</v>
      </c>
      <c r="J6" s="6">
        <v>9</v>
      </c>
      <c r="K6" s="19">
        <f t="shared" si="2"/>
        <v>1.8036072144288578E-2</v>
      </c>
      <c r="L6" s="6">
        <v>503</v>
      </c>
      <c r="M6" s="6">
        <v>29</v>
      </c>
      <c r="N6" s="19">
        <f t="shared" si="3"/>
        <v>5.7654075546719682E-2</v>
      </c>
      <c r="O6" s="6">
        <v>531</v>
      </c>
      <c r="P6" s="6">
        <v>5</v>
      </c>
      <c r="Q6" s="19">
        <f t="shared" si="4"/>
        <v>9.4161958568738224E-3</v>
      </c>
      <c r="R6" s="6">
        <v>554</v>
      </c>
      <c r="S6" s="6">
        <v>28</v>
      </c>
      <c r="T6" s="19">
        <f t="shared" si="5"/>
        <v>5.0541516245487361E-2</v>
      </c>
      <c r="U6" s="6">
        <v>533</v>
      </c>
      <c r="V6" s="6">
        <v>4</v>
      </c>
      <c r="W6" s="19">
        <f t="shared" si="6"/>
        <v>7.5046904315196998E-3</v>
      </c>
      <c r="X6" s="6">
        <v>559</v>
      </c>
      <c r="Y6" s="6">
        <v>1</v>
      </c>
      <c r="Z6" s="19">
        <f t="shared" si="7"/>
        <v>1.7889087656529517E-3</v>
      </c>
      <c r="AA6" s="6">
        <v>567</v>
      </c>
      <c r="AB6" s="6">
        <v>18</v>
      </c>
      <c r="AC6" s="19">
        <f t="shared" si="8"/>
        <v>3.1746031746031744E-2</v>
      </c>
      <c r="AD6" s="6">
        <v>561</v>
      </c>
      <c r="AE6" s="6">
        <v>16</v>
      </c>
      <c r="AF6" s="19">
        <f t="shared" si="9"/>
        <v>2.8520499108734401E-2</v>
      </c>
      <c r="AG6" s="6">
        <f t="shared" si="10"/>
        <v>502</v>
      </c>
      <c r="AH6" s="7">
        <f t="shared" si="11"/>
        <v>136</v>
      </c>
      <c r="AI6" s="7">
        <f t="shared" si="12"/>
        <v>14</v>
      </c>
      <c r="AJ6" s="8">
        <f t="shared" si="13"/>
        <v>2.5653210514880016E-2</v>
      </c>
      <c r="AK6" s="7" t="str">
        <f t="shared" si="14"/>
        <v>مشبع</v>
      </c>
    </row>
    <row r="7" spans="1:37" x14ac:dyDescent="0.25">
      <c r="A7" s="31"/>
      <c r="B7" s="2" t="s">
        <v>9</v>
      </c>
      <c r="C7" s="6">
        <v>354</v>
      </c>
      <c r="D7" s="6">
        <v>0</v>
      </c>
      <c r="E7" s="19">
        <f t="shared" si="0"/>
        <v>0</v>
      </c>
      <c r="F7" s="6">
        <v>85</v>
      </c>
      <c r="G7" s="6">
        <v>3</v>
      </c>
      <c r="H7" s="19">
        <f t="shared" si="1"/>
        <v>3.5294117647058823E-2</v>
      </c>
      <c r="I7" s="6">
        <v>95</v>
      </c>
      <c r="J7" s="6">
        <v>2</v>
      </c>
      <c r="K7" s="19">
        <f t="shared" si="2"/>
        <v>2.1052631578947368E-2</v>
      </c>
      <c r="L7" s="6">
        <v>126</v>
      </c>
      <c r="M7" s="6">
        <v>4</v>
      </c>
      <c r="N7" s="19">
        <f t="shared" si="3"/>
        <v>3.1746031746031744E-2</v>
      </c>
      <c r="O7" s="6">
        <v>148</v>
      </c>
      <c r="P7" s="6">
        <v>2</v>
      </c>
      <c r="Q7" s="19">
        <f t="shared" si="4"/>
        <v>1.3513513513513514E-2</v>
      </c>
      <c r="R7" s="6">
        <v>198</v>
      </c>
      <c r="S7" s="6">
        <v>0</v>
      </c>
      <c r="T7" s="19">
        <f t="shared" si="5"/>
        <v>0</v>
      </c>
      <c r="U7" s="6">
        <v>270</v>
      </c>
      <c r="V7" s="6">
        <v>9</v>
      </c>
      <c r="W7" s="19">
        <f t="shared" si="6"/>
        <v>3.3333333333333333E-2</v>
      </c>
      <c r="X7" s="6">
        <v>310</v>
      </c>
      <c r="Y7" s="6">
        <v>4</v>
      </c>
      <c r="Z7" s="19">
        <f t="shared" si="7"/>
        <v>1.2903225806451613E-2</v>
      </c>
      <c r="AA7" s="6">
        <v>333</v>
      </c>
      <c r="AB7" s="6">
        <v>7</v>
      </c>
      <c r="AC7" s="19">
        <f t="shared" si="8"/>
        <v>2.1021021021021023E-2</v>
      </c>
      <c r="AD7" s="6">
        <v>350</v>
      </c>
      <c r="AE7" s="6">
        <v>5</v>
      </c>
      <c r="AF7" s="19">
        <f t="shared" si="9"/>
        <v>1.4285714285714285E-2</v>
      </c>
      <c r="AG7" s="6">
        <f t="shared" si="10"/>
        <v>354</v>
      </c>
      <c r="AH7" s="7">
        <f t="shared" si="11"/>
        <v>36</v>
      </c>
      <c r="AI7" s="7">
        <f t="shared" si="12"/>
        <v>4</v>
      </c>
      <c r="AJ7" s="8">
        <f t="shared" si="13"/>
        <v>1.8314958893207171E-2</v>
      </c>
      <c r="AK7" s="7" t="str">
        <f t="shared" si="14"/>
        <v>مشبع</v>
      </c>
    </row>
    <row r="8" spans="1:37" x14ac:dyDescent="0.25">
      <c r="A8" s="31"/>
      <c r="B8" s="2" t="s">
        <v>10</v>
      </c>
      <c r="C8" s="6">
        <v>591</v>
      </c>
      <c r="D8" s="6">
        <v>13</v>
      </c>
      <c r="E8" s="19">
        <f t="shared" si="0"/>
        <v>2.1996615905245348E-2</v>
      </c>
      <c r="F8" s="6">
        <v>450</v>
      </c>
      <c r="G8" s="6">
        <v>2</v>
      </c>
      <c r="H8" s="19">
        <f t="shared" si="1"/>
        <v>4.4444444444444444E-3</v>
      </c>
      <c r="I8" s="6">
        <v>485</v>
      </c>
      <c r="J8" s="6">
        <v>7</v>
      </c>
      <c r="K8" s="19">
        <f t="shared" si="2"/>
        <v>1.443298969072165E-2</v>
      </c>
      <c r="L8" s="6">
        <v>546</v>
      </c>
      <c r="M8" s="6">
        <v>17</v>
      </c>
      <c r="N8" s="19">
        <f t="shared" si="3"/>
        <v>3.1135531135531136E-2</v>
      </c>
      <c r="O8" s="6">
        <v>579</v>
      </c>
      <c r="P8" s="6">
        <v>9</v>
      </c>
      <c r="Q8" s="19">
        <f t="shared" si="4"/>
        <v>1.5544041450777202E-2</v>
      </c>
      <c r="R8" s="6">
        <v>628</v>
      </c>
      <c r="S8" s="6">
        <v>12</v>
      </c>
      <c r="T8" s="19">
        <f t="shared" si="5"/>
        <v>1.9108280254777069E-2</v>
      </c>
      <c r="U8" s="6">
        <v>628</v>
      </c>
      <c r="V8" s="6">
        <v>6</v>
      </c>
      <c r="W8" s="19">
        <f t="shared" si="6"/>
        <v>9.5541401273885346E-3</v>
      </c>
      <c r="X8" s="6">
        <v>657</v>
      </c>
      <c r="Y8" s="6">
        <v>3</v>
      </c>
      <c r="Z8" s="19">
        <f t="shared" si="7"/>
        <v>4.5662100456621002E-3</v>
      </c>
      <c r="AA8" s="6">
        <v>663</v>
      </c>
      <c r="AB8" s="6">
        <v>21</v>
      </c>
      <c r="AC8" s="19">
        <f t="shared" si="8"/>
        <v>3.1674208144796379E-2</v>
      </c>
      <c r="AD8" s="6">
        <v>658</v>
      </c>
      <c r="AE8" s="6">
        <v>8</v>
      </c>
      <c r="AF8" s="19">
        <f t="shared" si="9"/>
        <v>1.2158054711246201E-2</v>
      </c>
      <c r="AG8" s="6">
        <f t="shared" si="10"/>
        <v>591</v>
      </c>
      <c r="AH8" s="7">
        <f t="shared" si="11"/>
        <v>98</v>
      </c>
      <c r="AI8" s="7">
        <f t="shared" si="12"/>
        <v>10</v>
      </c>
      <c r="AJ8" s="8">
        <f t="shared" si="13"/>
        <v>1.6461451591059006E-2</v>
      </c>
      <c r="AK8" s="7" t="str">
        <f t="shared" si="14"/>
        <v>مشبع</v>
      </c>
    </row>
    <row r="9" spans="1:37" x14ac:dyDescent="0.25">
      <c r="A9" s="31"/>
      <c r="B9" s="2" t="s">
        <v>11</v>
      </c>
      <c r="C9" s="6">
        <v>440</v>
      </c>
      <c r="D9" s="6">
        <v>5</v>
      </c>
      <c r="E9" s="19">
        <f t="shared" si="0"/>
        <v>1.1363636363636364E-2</v>
      </c>
      <c r="F9" s="6">
        <v>10</v>
      </c>
      <c r="G9" s="6">
        <v>0</v>
      </c>
      <c r="H9" s="19">
        <f t="shared" si="1"/>
        <v>0</v>
      </c>
      <c r="I9" s="6">
        <v>13</v>
      </c>
      <c r="J9" s="6">
        <v>2</v>
      </c>
      <c r="K9" s="19">
        <f t="shared" si="2"/>
        <v>0.15384615384615385</v>
      </c>
      <c r="L9" s="6">
        <v>23</v>
      </c>
      <c r="M9" s="6">
        <v>0</v>
      </c>
      <c r="N9" s="19">
        <f t="shared" si="3"/>
        <v>0</v>
      </c>
      <c r="O9" s="6">
        <v>44</v>
      </c>
      <c r="P9" s="6">
        <v>0</v>
      </c>
      <c r="Q9" s="19">
        <f t="shared" si="4"/>
        <v>0</v>
      </c>
      <c r="R9" s="6">
        <v>162</v>
      </c>
      <c r="S9" s="6">
        <v>0</v>
      </c>
      <c r="T9" s="19">
        <f t="shared" si="5"/>
        <v>0</v>
      </c>
      <c r="U9" s="6">
        <v>236</v>
      </c>
      <c r="V9" s="6">
        <v>0</v>
      </c>
      <c r="W9" s="19">
        <f t="shared" si="6"/>
        <v>0</v>
      </c>
      <c r="X9" s="6">
        <v>395</v>
      </c>
      <c r="Y9" s="6">
        <v>0</v>
      </c>
      <c r="Z9" s="19">
        <f t="shared" si="7"/>
        <v>0</v>
      </c>
      <c r="AA9" s="6">
        <v>426</v>
      </c>
      <c r="AB9" s="6">
        <v>6</v>
      </c>
      <c r="AC9" s="19">
        <f t="shared" si="8"/>
        <v>1.4084507042253521E-2</v>
      </c>
      <c r="AD9" s="6">
        <v>444</v>
      </c>
      <c r="AE9" s="6">
        <v>4</v>
      </c>
      <c r="AF9" s="19">
        <f t="shared" si="9"/>
        <v>9.0090090090090089E-3</v>
      </c>
      <c r="AG9" s="6">
        <f t="shared" si="10"/>
        <v>440</v>
      </c>
      <c r="AH9" s="7">
        <f t="shared" si="11"/>
        <v>17</v>
      </c>
      <c r="AI9" s="7">
        <f t="shared" si="12"/>
        <v>2</v>
      </c>
      <c r="AJ9" s="8">
        <f t="shared" si="13"/>
        <v>1.8830330626105275E-2</v>
      </c>
      <c r="AK9" s="7" t="str">
        <f t="shared" si="14"/>
        <v>مشبع</v>
      </c>
    </row>
    <row r="10" spans="1:37" x14ac:dyDescent="0.25">
      <c r="A10" s="31"/>
      <c r="B10" s="2" t="s">
        <v>12</v>
      </c>
      <c r="C10" s="6">
        <v>206</v>
      </c>
      <c r="D10" s="6">
        <v>9</v>
      </c>
      <c r="E10" s="19">
        <f t="shared" si="0"/>
        <v>4.3689320388349516E-2</v>
      </c>
      <c r="F10" s="6">
        <v>45</v>
      </c>
      <c r="G10" s="6">
        <v>6</v>
      </c>
      <c r="H10" s="19">
        <f t="shared" si="1"/>
        <v>0.13333333333333333</v>
      </c>
      <c r="I10" s="6">
        <v>41</v>
      </c>
      <c r="J10" s="6">
        <v>7</v>
      </c>
      <c r="K10" s="19">
        <f t="shared" si="2"/>
        <v>0.17073170731707318</v>
      </c>
      <c r="L10" s="6">
        <v>53</v>
      </c>
      <c r="M10" s="6">
        <v>11</v>
      </c>
      <c r="N10" s="19">
        <f t="shared" si="3"/>
        <v>0.20754716981132076</v>
      </c>
      <c r="O10" s="6">
        <v>73</v>
      </c>
      <c r="P10" s="6">
        <v>1</v>
      </c>
      <c r="Q10" s="19">
        <f t="shared" si="4"/>
        <v>1.3698630136986301E-2</v>
      </c>
      <c r="R10" s="6">
        <v>118</v>
      </c>
      <c r="S10" s="6">
        <v>2</v>
      </c>
      <c r="T10" s="19">
        <f t="shared" si="5"/>
        <v>1.6949152542372881E-2</v>
      </c>
      <c r="U10" s="6">
        <v>125</v>
      </c>
      <c r="V10" s="6">
        <v>6</v>
      </c>
      <c r="W10" s="19">
        <f t="shared" si="6"/>
        <v>4.8000000000000001E-2</v>
      </c>
      <c r="X10" s="6">
        <v>162</v>
      </c>
      <c r="Y10" s="6">
        <v>0</v>
      </c>
      <c r="Z10" s="19">
        <f t="shared" si="7"/>
        <v>0</v>
      </c>
      <c r="AA10" s="6">
        <v>160</v>
      </c>
      <c r="AB10" s="6">
        <v>14</v>
      </c>
      <c r="AC10" s="19">
        <f t="shared" si="8"/>
        <v>8.7499999999999994E-2</v>
      </c>
      <c r="AD10" s="6">
        <v>169</v>
      </c>
      <c r="AE10" s="6">
        <v>5</v>
      </c>
      <c r="AF10" s="19">
        <f t="shared" si="9"/>
        <v>2.9585798816568046E-2</v>
      </c>
      <c r="AG10" s="6">
        <f t="shared" si="10"/>
        <v>206</v>
      </c>
      <c r="AH10" s="7">
        <f t="shared" si="11"/>
        <v>61</v>
      </c>
      <c r="AI10" s="7">
        <f t="shared" si="12"/>
        <v>6</v>
      </c>
      <c r="AJ10" s="8">
        <f t="shared" si="13"/>
        <v>7.510351123460042E-2</v>
      </c>
      <c r="AK10" s="7" t="str">
        <f t="shared" si="14"/>
        <v>مشبع</v>
      </c>
    </row>
    <row r="11" spans="1:37" x14ac:dyDescent="0.25">
      <c r="A11" s="31"/>
      <c r="B11" s="2" t="s">
        <v>13</v>
      </c>
      <c r="C11" s="6">
        <v>29</v>
      </c>
      <c r="D11" s="6">
        <v>5</v>
      </c>
      <c r="E11" s="19">
        <f t="shared" si="0"/>
        <v>0.17241379310344829</v>
      </c>
      <c r="F11" s="6">
        <v>11</v>
      </c>
      <c r="G11" s="6">
        <v>1</v>
      </c>
      <c r="H11" s="19">
        <f t="shared" si="1"/>
        <v>9.0909090909090912E-2</v>
      </c>
      <c r="I11" s="6">
        <v>12</v>
      </c>
      <c r="J11" s="6">
        <v>5</v>
      </c>
      <c r="K11" s="19">
        <f t="shared" si="2"/>
        <v>0.41666666666666669</v>
      </c>
      <c r="L11" s="6">
        <v>19</v>
      </c>
      <c r="M11" s="6">
        <v>3</v>
      </c>
      <c r="N11" s="19">
        <f t="shared" si="3"/>
        <v>0.15789473684210525</v>
      </c>
      <c r="O11" s="6">
        <v>22</v>
      </c>
      <c r="P11" s="6">
        <v>0</v>
      </c>
      <c r="Q11" s="19">
        <f t="shared" si="4"/>
        <v>0</v>
      </c>
      <c r="R11" s="6">
        <v>30</v>
      </c>
      <c r="S11" s="6">
        <v>4</v>
      </c>
      <c r="T11" s="19">
        <f t="shared" si="5"/>
        <v>0.13333333333333333</v>
      </c>
      <c r="U11" s="6">
        <v>35</v>
      </c>
      <c r="V11" s="6">
        <v>3</v>
      </c>
      <c r="W11" s="19">
        <f t="shared" si="6"/>
        <v>8.5714285714285715E-2</v>
      </c>
      <c r="X11" s="6">
        <v>43</v>
      </c>
      <c r="Y11" s="6">
        <v>3</v>
      </c>
      <c r="Z11" s="19">
        <f t="shared" si="7"/>
        <v>6.9767441860465115E-2</v>
      </c>
      <c r="AA11" s="6">
        <v>47</v>
      </c>
      <c r="AB11" s="6">
        <v>9</v>
      </c>
      <c r="AC11" s="19">
        <f t="shared" si="8"/>
        <v>0.19148936170212766</v>
      </c>
      <c r="AD11" s="6">
        <v>36</v>
      </c>
      <c r="AE11" s="6">
        <v>2</v>
      </c>
      <c r="AF11" s="19">
        <f t="shared" si="9"/>
        <v>5.5555555555555552E-2</v>
      </c>
      <c r="AG11" s="6">
        <f t="shared" si="10"/>
        <v>29</v>
      </c>
      <c r="AH11" s="7">
        <f t="shared" si="11"/>
        <v>35</v>
      </c>
      <c r="AI11" s="7">
        <f t="shared" si="12"/>
        <v>4</v>
      </c>
      <c r="AJ11" s="8">
        <f t="shared" si="13"/>
        <v>0.13737442656870785</v>
      </c>
      <c r="AK11" s="7" t="str">
        <f t="shared" si="14"/>
        <v>مشبع</v>
      </c>
    </row>
    <row r="12" spans="1:37" x14ac:dyDescent="0.25">
      <c r="A12" s="31"/>
      <c r="B12" s="2" t="s">
        <v>14</v>
      </c>
      <c r="C12" s="6">
        <v>1070</v>
      </c>
      <c r="D12" s="6">
        <v>1</v>
      </c>
      <c r="E12" s="19">
        <f t="shared" si="0"/>
        <v>9.3457943925233649E-4</v>
      </c>
      <c r="F12" s="6">
        <v>1070</v>
      </c>
      <c r="G12" s="6">
        <v>34</v>
      </c>
      <c r="H12" s="19">
        <f t="shared" si="1"/>
        <v>3.1775700934579439E-2</v>
      </c>
      <c r="I12" s="6">
        <v>1081</v>
      </c>
      <c r="J12" s="6">
        <v>19</v>
      </c>
      <c r="K12" s="19">
        <f t="shared" si="2"/>
        <v>1.757631822386679E-2</v>
      </c>
      <c r="L12" s="6">
        <v>1133</v>
      </c>
      <c r="M12" s="6">
        <v>52</v>
      </c>
      <c r="N12" s="19">
        <f t="shared" si="3"/>
        <v>4.5895851721094442E-2</v>
      </c>
      <c r="O12" s="6">
        <v>1161</v>
      </c>
      <c r="P12" s="6">
        <v>34</v>
      </c>
      <c r="Q12" s="19">
        <f t="shared" si="4"/>
        <v>2.9285099052540915E-2</v>
      </c>
      <c r="R12" s="6">
        <v>1136</v>
      </c>
      <c r="S12" s="6">
        <v>49</v>
      </c>
      <c r="T12" s="19">
        <f t="shared" si="5"/>
        <v>4.3133802816901406E-2</v>
      </c>
      <c r="U12" s="6">
        <v>1130</v>
      </c>
      <c r="V12" s="6">
        <v>28</v>
      </c>
      <c r="W12" s="19">
        <f t="shared" si="6"/>
        <v>2.4778761061946902E-2</v>
      </c>
      <c r="X12" s="6">
        <v>1150</v>
      </c>
      <c r="Y12" s="6">
        <v>5</v>
      </c>
      <c r="Z12" s="19">
        <f t="shared" si="7"/>
        <v>4.3478260869565218E-3</v>
      </c>
      <c r="AA12" s="6">
        <v>1157</v>
      </c>
      <c r="AB12" s="6">
        <v>43</v>
      </c>
      <c r="AC12" s="19">
        <f t="shared" si="8"/>
        <v>3.7165082108902334E-2</v>
      </c>
      <c r="AD12" s="6">
        <v>1150</v>
      </c>
      <c r="AE12" s="6">
        <v>39</v>
      </c>
      <c r="AF12" s="19">
        <f t="shared" si="9"/>
        <v>3.3913043478260872E-2</v>
      </c>
      <c r="AG12" s="6">
        <f t="shared" si="10"/>
        <v>1070</v>
      </c>
      <c r="AH12" s="7">
        <f t="shared" si="11"/>
        <v>304</v>
      </c>
      <c r="AI12" s="7">
        <f t="shared" si="12"/>
        <v>30</v>
      </c>
      <c r="AJ12" s="8">
        <f t="shared" si="13"/>
        <v>2.6880606492430192E-2</v>
      </c>
      <c r="AK12" s="7" t="str">
        <f t="shared" si="14"/>
        <v>مشبع</v>
      </c>
    </row>
    <row r="13" spans="1:37" x14ac:dyDescent="0.25">
      <c r="A13" s="31"/>
      <c r="B13" s="2" t="s">
        <v>15</v>
      </c>
      <c r="C13" s="6">
        <v>88</v>
      </c>
      <c r="D13" s="6">
        <v>3</v>
      </c>
      <c r="E13" s="19">
        <f t="shared" si="0"/>
        <v>3.4090909090909088E-2</v>
      </c>
      <c r="F13" s="6">
        <v>63</v>
      </c>
      <c r="G13" s="6">
        <v>7</v>
      </c>
      <c r="H13" s="19">
        <f t="shared" si="1"/>
        <v>0.1111111111111111</v>
      </c>
      <c r="I13" s="6">
        <v>62</v>
      </c>
      <c r="J13" s="6">
        <v>2</v>
      </c>
      <c r="K13" s="19">
        <f t="shared" si="2"/>
        <v>3.2258064516129031E-2</v>
      </c>
      <c r="L13" s="6">
        <v>62</v>
      </c>
      <c r="M13" s="6">
        <v>7</v>
      </c>
      <c r="N13" s="19">
        <f t="shared" si="3"/>
        <v>0.11290322580645161</v>
      </c>
      <c r="O13" s="6">
        <v>66</v>
      </c>
      <c r="P13" s="6">
        <v>4</v>
      </c>
      <c r="Q13" s="19">
        <f t="shared" si="4"/>
        <v>6.0606060606060608E-2</v>
      </c>
      <c r="R13" s="6">
        <v>81</v>
      </c>
      <c r="S13" s="6">
        <v>7</v>
      </c>
      <c r="T13" s="19">
        <f t="shared" si="5"/>
        <v>8.6419753086419748E-2</v>
      </c>
      <c r="U13" s="6">
        <v>77</v>
      </c>
      <c r="V13" s="6">
        <v>2</v>
      </c>
      <c r="W13" s="19">
        <f t="shared" si="6"/>
        <v>2.5974025974025976E-2</v>
      </c>
      <c r="X13" s="6">
        <v>86</v>
      </c>
      <c r="Y13" s="6">
        <v>0</v>
      </c>
      <c r="Z13" s="19">
        <f t="shared" si="7"/>
        <v>0</v>
      </c>
      <c r="AA13" s="6">
        <v>93</v>
      </c>
      <c r="AB13" s="6">
        <v>2</v>
      </c>
      <c r="AC13" s="19">
        <f t="shared" si="8"/>
        <v>2.1505376344086023E-2</v>
      </c>
      <c r="AD13" s="6">
        <v>100</v>
      </c>
      <c r="AE13" s="6">
        <v>6</v>
      </c>
      <c r="AF13" s="19">
        <f t="shared" si="9"/>
        <v>0.06</v>
      </c>
      <c r="AG13" s="6">
        <f t="shared" si="10"/>
        <v>88</v>
      </c>
      <c r="AH13" s="7">
        <f t="shared" si="11"/>
        <v>40</v>
      </c>
      <c r="AI13" s="7">
        <f t="shared" si="12"/>
        <v>4</v>
      </c>
      <c r="AJ13" s="8">
        <f t="shared" si="13"/>
        <v>5.448685265351931E-2</v>
      </c>
      <c r="AK13" s="7" t="str">
        <f t="shared" si="14"/>
        <v>مشبع</v>
      </c>
    </row>
    <row r="14" spans="1:37" x14ac:dyDescent="0.25">
      <c r="A14" s="31"/>
      <c r="B14" s="2" t="s">
        <v>16</v>
      </c>
      <c r="C14" s="6">
        <v>255</v>
      </c>
      <c r="D14" s="6">
        <v>0</v>
      </c>
      <c r="E14" s="19">
        <f t="shared" si="0"/>
        <v>0</v>
      </c>
      <c r="F14" s="6">
        <v>37</v>
      </c>
      <c r="G14" s="6">
        <v>1</v>
      </c>
      <c r="H14" s="19">
        <f t="shared" si="1"/>
        <v>2.7027027027027029E-2</v>
      </c>
      <c r="I14" s="6">
        <v>37</v>
      </c>
      <c r="J14" s="6">
        <v>8</v>
      </c>
      <c r="K14" s="19">
        <f t="shared" si="2"/>
        <v>0.21621621621621623</v>
      </c>
      <c r="L14" s="6">
        <v>77</v>
      </c>
      <c r="M14" s="6">
        <v>3</v>
      </c>
      <c r="N14" s="19">
        <f t="shared" si="3"/>
        <v>3.896103896103896E-2</v>
      </c>
      <c r="O14" s="6">
        <v>104</v>
      </c>
      <c r="P14" s="6">
        <v>0</v>
      </c>
      <c r="Q14" s="19">
        <f t="shared" si="4"/>
        <v>0</v>
      </c>
      <c r="R14" s="6">
        <v>138</v>
      </c>
      <c r="S14" s="6">
        <v>2</v>
      </c>
      <c r="T14" s="19">
        <f t="shared" si="5"/>
        <v>1.4492753623188406E-2</v>
      </c>
      <c r="U14" s="6">
        <v>181</v>
      </c>
      <c r="V14" s="6">
        <v>2</v>
      </c>
      <c r="W14" s="19">
        <f t="shared" si="6"/>
        <v>1.1049723756906077E-2</v>
      </c>
      <c r="X14" s="6">
        <v>228</v>
      </c>
      <c r="Y14" s="6">
        <v>0</v>
      </c>
      <c r="Z14" s="19">
        <f t="shared" si="7"/>
        <v>0</v>
      </c>
      <c r="AA14" s="6">
        <v>249</v>
      </c>
      <c r="AB14" s="6">
        <v>1</v>
      </c>
      <c r="AC14" s="19">
        <f t="shared" si="8"/>
        <v>4.0160642570281121E-3</v>
      </c>
      <c r="AD14" s="6">
        <v>273</v>
      </c>
      <c r="AE14" s="6">
        <v>3</v>
      </c>
      <c r="AF14" s="19">
        <f t="shared" si="9"/>
        <v>1.098901098901099E-2</v>
      </c>
      <c r="AG14" s="6">
        <f t="shared" si="10"/>
        <v>255</v>
      </c>
      <c r="AH14" s="7">
        <f t="shared" si="11"/>
        <v>20</v>
      </c>
      <c r="AI14" s="7">
        <f t="shared" si="12"/>
        <v>2</v>
      </c>
      <c r="AJ14" s="8">
        <f t="shared" si="13"/>
        <v>3.2275183483041578E-2</v>
      </c>
      <c r="AK14" s="7" t="str">
        <f t="shared" si="14"/>
        <v>مشبع</v>
      </c>
    </row>
    <row r="15" spans="1:37" x14ac:dyDescent="0.25">
      <c r="A15" s="31"/>
      <c r="B15" s="2" t="s">
        <v>17</v>
      </c>
      <c r="C15" s="6">
        <v>227</v>
      </c>
      <c r="D15" s="6">
        <v>0</v>
      </c>
      <c r="E15" s="19">
        <f t="shared" si="0"/>
        <v>0</v>
      </c>
      <c r="F15" s="6">
        <v>54</v>
      </c>
      <c r="G15" s="6">
        <v>11</v>
      </c>
      <c r="H15" s="19">
        <f t="shared" si="1"/>
        <v>0.20370370370370369</v>
      </c>
      <c r="I15" s="6">
        <v>55</v>
      </c>
      <c r="J15" s="6">
        <v>20</v>
      </c>
      <c r="K15" s="19">
        <f t="shared" si="2"/>
        <v>0.36363636363636365</v>
      </c>
      <c r="L15" s="6">
        <v>78</v>
      </c>
      <c r="M15" s="6">
        <v>42</v>
      </c>
      <c r="N15" s="19">
        <f t="shared" si="3"/>
        <v>0.53846153846153844</v>
      </c>
      <c r="O15" s="6">
        <v>77</v>
      </c>
      <c r="P15" s="6">
        <v>4</v>
      </c>
      <c r="Q15" s="19">
        <f t="shared" si="4"/>
        <v>5.1948051948051951E-2</v>
      </c>
      <c r="R15" s="6">
        <v>132</v>
      </c>
      <c r="S15" s="6">
        <v>30</v>
      </c>
      <c r="T15" s="19">
        <f t="shared" si="5"/>
        <v>0.22727272727272727</v>
      </c>
      <c r="U15" s="6">
        <v>140</v>
      </c>
      <c r="V15" s="6">
        <v>4</v>
      </c>
      <c r="W15" s="19">
        <f t="shared" si="6"/>
        <v>2.8571428571428571E-2</v>
      </c>
      <c r="X15" s="6">
        <v>189</v>
      </c>
      <c r="Y15" s="6">
        <v>1</v>
      </c>
      <c r="Z15" s="19">
        <f t="shared" si="7"/>
        <v>5.2910052910052907E-3</v>
      </c>
      <c r="AA15" s="6">
        <v>220</v>
      </c>
      <c r="AB15" s="6">
        <v>18</v>
      </c>
      <c r="AC15" s="19">
        <f t="shared" si="8"/>
        <v>8.1818181818181818E-2</v>
      </c>
      <c r="AD15" s="6">
        <v>212</v>
      </c>
      <c r="AE15" s="6">
        <v>13</v>
      </c>
      <c r="AF15" s="19">
        <f t="shared" si="9"/>
        <v>6.1320754716981132E-2</v>
      </c>
      <c r="AG15" s="6">
        <f t="shared" si="10"/>
        <v>227</v>
      </c>
      <c r="AH15" s="7">
        <f t="shared" si="11"/>
        <v>143</v>
      </c>
      <c r="AI15" s="7">
        <f t="shared" si="12"/>
        <v>14</v>
      </c>
      <c r="AJ15" s="8">
        <f t="shared" si="13"/>
        <v>0.15620237554199817</v>
      </c>
      <c r="AK15" s="7" t="s">
        <v>93</v>
      </c>
    </row>
    <row r="16" spans="1:37" ht="18" customHeight="1" x14ac:dyDescent="0.25">
      <c r="A16" s="31"/>
      <c r="B16" s="2" t="s">
        <v>18</v>
      </c>
      <c r="C16" s="6">
        <v>363</v>
      </c>
      <c r="D16" s="6">
        <v>4</v>
      </c>
      <c r="E16" s="19">
        <f t="shared" si="0"/>
        <v>1.1019283746556474E-2</v>
      </c>
      <c r="F16" s="6">
        <v>218</v>
      </c>
      <c r="G16" s="6">
        <v>12</v>
      </c>
      <c r="H16" s="19">
        <f t="shared" si="1"/>
        <v>5.5045871559633031E-2</v>
      </c>
      <c r="I16" s="6">
        <v>229</v>
      </c>
      <c r="J16" s="6">
        <v>10</v>
      </c>
      <c r="K16" s="19">
        <f t="shared" si="2"/>
        <v>4.3668122270742356E-2</v>
      </c>
      <c r="L16" s="6">
        <v>233</v>
      </c>
      <c r="M16" s="6">
        <v>13</v>
      </c>
      <c r="N16" s="19">
        <f t="shared" si="3"/>
        <v>5.5793991416309016E-2</v>
      </c>
      <c r="O16" s="6">
        <v>250</v>
      </c>
      <c r="P16" s="6">
        <v>17</v>
      </c>
      <c r="Q16" s="19">
        <f t="shared" si="4"/>
        <v>6.8000000000000005E-2</v>
      </c>
      <c r="R16" s="6">
        <v>261</v>
      </c>
      <c r="S16" s="6">
        <v>8</v>
      </c>
      <c r="T16" s="19">
        <f t="shared" si="5"/>
        <v>3.0651340996168581E-2</v>
      </c>
      <c r="U16" s="6">
        <v>264</v>
      </c>
      <c r="V16" s="6">
        <v>0</v>
      </c>
      <c r="W16" s="19">
        <f t="shared" si="6"/>
        <v>0</v>
      </c>
      <c r="X16" s="6">
        <v>327</v>
      </c>
      <c r="Y16" s="6">
        <v>0</v>
      </c>
      <c r="Z16" s="19">
        <f t="shared" si="7"/>
        <v>0</v>
      </c>
      <c r="AA16" s="6">
        <v>358</v>
      </c>
      <c r="AB16" s="6">
        <v>9</v>
      </c>
      <c r="AC16" s="19">
        <f t="shared" si="8"/>
        <v>2.5139664804469275E-2</v>
      </c>
      <c r="AD16" s="6">
        <v>385</v>
      </c>
      <c r="AE16" s="6">
        <v>8</v>
      </c>
      <c r="AF16" s="19">
        <f t="shared" si="9"/>
        <v>2.0779220779220779E-2</v>
      </c>
      <c r="AG16" s="6">
        <f t="shared" si="10"/>
        <v>363</v>
      </c>
      <c r="AH16" s="7">
        <f t="shared" si="11"/>
        <v>81</v>
      </c>
      <c r="AI16" s="7">
        <f t="shared" si="12"/>
        <v>8</v>
      </c>
      <c r="AJ16" s="8">
        <f t="shared" si="13"/>
        <v>3.1009749557309951E-2</v>
      </c>
      <c r="AK16" s="7" t="str">
        <f t="shared" si="14"/>
        <v>مشبع</v>
      </c>
    </row>
    <row r="17" spans="1:37" x14ac:dyDescent="0.25">
      <c r="A17" s="31"/>
      <c r="B17" s="2" t="s">
        <v>19</v>
      </c>
      <c r="C17" s="6">
        <v>58</v>
      </c>
      <c r="D17" s="6">
        <v>0</v>
      </c>
      <c r="E17" s="19">
        <f t="shared" si="0"/>
        <v>0</v>
      </c>
      <c r="F17" s="6">
        <v>31</v>
      </c>
      <c r="G17" s="6">
        <v>0</v>
      </c>
      <c r="H17" s="19">
        <f t="shared" si="1"/>
        <v>0</v>
      </c>
      <c r="I17" s="6">
        <v>31</v>
      </c>
      <c r="J17" s="6">
        <v>0</v>
      </c>
      <c r="K17" s="19">
        <f t="shared" si="2"/>
        <v>0</v>
      </c>
      <c r="L17" s="6">
        <v>34</v>
      </c>
      <c r="M17" s="6">
        <v>0</v>
      </c>
      <c r="N17" s="19">
        <f t="shared" si="3"/>
        <v>0</v>
      </c>
      <c r="O17" s="6">
        <v>41</v>
      </c>
      <c r="P17" s="6">
        <v>1</v>
      </c>
      <c r="Q17" s="19">
        <f t="shared" si="4"/>
        <v>2.4390243902439025E-2</v>
      </c>
      <c r="R17" s="6">
        <v>45</v>
      </c>
      <c r="S17" s="6">
        <v>0</v>
      </c>
      <c r="T17" s="19">
        <f t="shared" si="5"/>
        <v>0</v>
      </c>
      <c r="U17" s="6">
        <v>50</v>
      </c>
      <c r="V17" s="6">
        <v>0</v>
      </c>
      <c r="W17" s="19">
        <f t="shared" si="6"/>
        <v>0</v>
      </c>
      <c r="X17" s="6">
        <v>52</v>
      </c>
      <c r="Y17" s="6">
        <v>1</v>
      </c>
      <c r="Z17" s="19">
        <f t="shared" si="7"/>
        <v>1.9230769230769232E-2</v>
      </c>
      <c r="AA17" s="6">
        <v>62</v>
      </c>
      <c r="AB17" s="6">
        <v>0</v>
      </c>
      <c r="AC17" s="19">
        <f t="shared" si="8"/>
        <v>0</v>
      </c>
      <c r="AD17" s="6">
        <v>60</v>
      </c>
      <c r="AE17" s="6">
        <v>1</v>
      </c>
      <c r="AF17" s="19">
        <f t="shared" si="9"/>
        <v>1.6666666666666666E-2</v>
      </c>
      <c r="AG17" s="6">
        <f t="shared" si="10"/>
        <v>58</v>
      </c>
      <c r="AH17" s="7">
        <f t="shared" si="11"/>
        <v>3</v>
      </c>
      <c r="AI17" s="7">
        <f t="shared" si="12"/>
        <v>0</v>
      </c>
      <c r="AJ17" s="8">
        <f t="shared" si="13"/>
        <v>6.028767979987493E-3</v>
      </c>
      <c r="AK17" s="7" t="str">
        <f t="shared" si="14"/>
        <v>راكد</v>
      </c>
    </row>
    <row r="18" spans="1:37" x14ac:dyDescent="0.25">
      <c r="A18" s="31"/>
      <c r="B18" s="2" t="s">
        <v>20</v>
      </c>
      <c r="C18" s="6">
        <v>358</v>
      </c>
      <c r="D18" s="6">
        <v>0</v>
      </c>
      <c r="E18" s="19">
        <f t="shared" si="0"/>
        <v>0</v>
      </c>
      <c r="F18" s="6">
        <v>67</v>
      </c>
      <c r="G18" s="6">
        <v>15</v>
      </c>
      <c r="H18" s="19">
        <f t="shared" si="1"/>
        <v>0.22388059701492538</v>
      </c>
      <c r="I18" s="6">
        <v>65</v>
      </c>
      <c r="J18" s="6">
        <v>5</v>
      </c>
      <c r="K18" s="19">
        <f t="shared" si="2"/>
        <v>7.6923076923076927E-2</v>
      </c>
      <c r="L18" s="6">
        <v>126</v>
      </c>
      <c r="M18" s="6">
        <v>3</v>
      </c>
      <c r="N18" s="19">
        <f t="shared" si="3"/>
        <v>2.3809523809523808E-2</v>
      </c>
      <c r="O18" s="6">
        <v>169</v>
      </c>
      <c r="P18" s="6">
        <v>0</v>
      </c>
      <c r="Q18" s="19">
        <f t="shared" si="4"/>
        <v>0</v>
      </c>
      <c r="R18" s="6">
        <v>236</v>
      </c>
      <c r="S18" s="6">
        <v>3</v>
      </c>
      <c r="T18" s="19">
        <f t="shared" si="5"/>
        <v>1.2711864406779662E-2</v>
      </c>
      <c r="U18" s="6">
        <v>262</v>
      </c>
      <c r="V18" s="6">
        <v>5</v>
      </c>
      <c r="W18" s="19">
        <f t="shared" si="6"/>
        <v>1.9083969465648856E-2</v>
      </c>
      <c r="X18" s="6">
        <v>344</v>
      </c>
      <c r="Y18" s="6">
        <v>3</v>
      </c>
      <c r="Z18" s="19">
        <f t="shared" si="7"/>
        <v>8.7209302325581394E-3</v>
      </c>
      <c r="AA18" s="6">
        <v>358</v>
      </c>
      <c r="AB18" s="6">
        <v>23</v>
      </c>
      <c r="AC18" s="19">
        <f t="shared" si="8"/>
        <v>6.4245810055865923E-2</v>
      </c>
      <c r="AD18" s="6">
        <v>355</v>
      </c>
      <c r="AE18" s="6">
        <v>6</v>
      </c>
      <c r="AF18" s="19">
        <f t="shared" si="9"/>
        <v>1.6901408450704224E-2</v>
      </c>
      <c r="AG18" s="6">
        <f t="shared" si="10"/>
        <v>358</v>
      </c>
      <c r="AH18" s="7">
        <f t="shared" si="11"/>
        <v>63</v>
      </c>
      <c r="AI18" s="7">
        <f t="shared" si="12"/>
        <v>6</v>
      </c>
      <c r="AJ18" s="8">
        <f t="shared" si="13"/>
        <v>4.4627718035908301E-2</v>
      </c>
      <c r="AK18" s="7" t="str">
        <f t="shared" si="14"/>
        <v>مشبع</v>
      </c>
    </row>
    <row r="19" spans="1:37" x14ac:dyDescent="0.25">
      <c r="A19" s="31"/>
      <c r="B19" s="2" t="s">
        <v>21</v>
      </c>
      <c r="C19" s="6">
        <v>57</v>
      </c>
      <c r="D19" s="6">
        <v>1</v>
      </c>
      <c r="E19" s="19">
        <f t="shared" si="0"/>
        <v>1.7543859649122806E-2</v>
      </c>
      <c r="F19" s="6">
        <v>9</v>
      </c>
      <c r="G19" s="6">
        <v>0</v>
      </c>
      <c r="H19" s="19">
        <f t="shared" si="1"/>
        <v>0</v>
      </c>
      <c r="I19" s="6">
        <v>9</v>
      </c>
      <c r="J19" s="6">
        <v>1</v>
      </c>
      <c r="K19" s="19">
        <f t="shared" si="2"/>
        <v>0.1111111111111111</v>
      </c>
      <c r="L19" s="6">
        <v>13</v>
      </c>
      <c r="M19" s="6">
        <v>1</v>
      </c>
      <c r="N19" s="19">
        <f t="shared" si="3"/>
        <v>7.6923076923076927E-2</v>
      </c>
      <c r="O19" s="6">
        <v>17</v>
      </c>
      <c r="P19" s="6">
        <v>0</v>
      </c>
      <c r="Q19" s="19">
        <f t="shared" si="4"/>
        <v>0</v>
      </c>
      <c r="R19" s="6">
        <v>27</v>
      </c>
      <c r="S19" s="6">
        <v>1</v>
      </c>
      <c r="T19" s="19">
        <f t="shared" si="5"/>
        <v>3.7037037037037035E-2</v>
      </c>
      <c r="U19" s="6">
        <v>38</v>
      </c>
      <c r="V19" s="6">
        <v>1</v>
      </c>
      <c r="W19" s="19">
        <f t="shared" si="6"/>
        <v>2.6315789473684209E-2</v>
      </c>
      <c r="X19" s="6">
        <v>43</v>
      </c>
      <c r="Y19" s="6">
        <v>0</v>
      </c>
      <c r="Z19" s="19">
        <f t="shared" si="7"/>
        <v>0</v>
      </c>
      <c r="AA19" s="6">
        <v>57</v>
      </c>
      <c r="AB19" s="6">
        <v>3</v>
      </c>
      <c r="AC19" s="19">
        <f t="shared" si="8"/>
        <v>5.2631578947368418E-2</v>
      </c>
      <c r="AD19" s="6">
        <v>62</v>
      </c>
      <c r="AE19" s="6">
        <v>5</v>
      </c>
      <c r="AF19" s="19">
        <f t="shared" si="9"/>
        <v>8.0645161290322578E-2</v>
      </c>
      <c r="AG19" s="6">
        <f t="shared" si="10"/>
        <v>57</v>
      </c>
      <c r="AH19" s="7">
        <f t="shared" si="11"/>
        <v>13</v>
      </c>
      <c r="AI19" s="7">
        <f t="shared" si="12"/>
        <v>1</v>
      </c>
      <c r="AJ19" s="8">
        <f t="shared" si="13"/>
        <v>4.0220761443172305E-2</v>
      </c>
      <c r="AK19" s="7" t="str">
        <f t="shared" si="14"/>
        <v>مشبع</v>
      </c>
    </row>
    <row r="20" spans="1:37" x14ac:dyDescent="0.25">
      <c r="A20" s="31"/>
      <c r="B20" s="2" t="s">
        <v>22</v>
      </c>
      <c r="C20" s="6">
        <v>155</v>
      </c>
      <c r="D20" s="6">
        <v>6</v>
      </c>
      <c r="E20" s="19">
        <f t="shared" si="0"/>
        <v>3.870967741935484E-2</v>
      </c>
      <c r="F20" s="6">
        <v>24</v>
      </c>
      <c r="G20" s="6">
        <v>8</v>
      </c>
      <c r="H20" s="19">
        <f t="shared" si="1"/>
        <v>0.33333333333333331</v>
      </c>
      <c r="I20" s="6">
        <v>25</v>
      </c>
      <c r="J20" s="6">
        <v>7</v>
      </c>
      <c r="K20" s="19">
        <f t="shared" si="2"/>
        <v>0.28000000000000003</v>
      </c>
      <c r="L20" s="6">
        <v>40</v>
      </c>
      <c r="M20" s="6">
        <v>6</v>
      </c>
      <c r="N20" s="19">
        <f t="shared" si="3"/>
        <v>0.15</v>
      </c>
      <c r="O20" s="6">
        <v>46</v>
      </c>
      <c r="P20" s="6">
        <v>2</v>
      </c>
      <c r="Q20" s="19">
        <f t="shared" si="4"/>
        <v>4.3478260869565216E-2</v>
      </c>
      <c r="R20" s="6">
        <v>76</v>
      </c>
      <c r="S20" s="6">
        <v>8</v>
      </c>
      <c r="T20" s="19">
        <f t="shared" si="5"/>
        <v>0.10526315789473684</v>
      </c>
      <c r="U20" s="6">
        <v>88</v>
      </c>
      <c r="V20" s="6">
        <v>2</v>
      </c>
      <c r="W20" s="19">
        <f t="shared" si="6"/>
        <v>2.2727272727272728E-2</v>
      </c>
      <c r="X20" s="6">
        <v>124</v>
      </c>
      <c r="Y20" s="6">
        <v>0</v>
      </c>
      <c r="Z20" s="19">
        <f t="shared" si="7"/>
        <v>0</v>
      </c>
      <c r="AA20" s="6">
        <v>138</v>
      </c>
      <c r="AB20" s="6">
        <v>4</v>
      </c>
      <c r="AC20" s="19">
        <f t="shared" si="8"/>
        <v>2.8985507246376812E-2</v>
      </c>
      <c r="AD20" s="6">
        <v>159</v>
      </c>
      <c r="AE20" s="6">
        <v>4</v>
      </c>
      <c r="AF20" s="19">
        <f t="shared" si="9"/>
        <v>2.5157232704402517E-2</v>
      </c>
      <c r="AG20" s="6">
        <f t="shared" si="10"/>
        <v>155</v>
      </c>
      <c r="AH20" s="7">
        <f t="shared" si="11"/>
        <v>47</v>
      </c>
      <c r="AI20" s="7">
        <f t="shared" si="12"/>
        <v>5</v>
      </c>
      <c r="AJ20" s="8">
        <f t="shared" si="13"/>
        <v>0.10276544421950422</v>
      </c>
      <c r="AK20" s="7" t="str">
        <f t="shared" si="14"/>
        <v>مشبع</v>
      </c>
    </row>
    <row r="21" spans="1:37" x14ac:dyDescent="0.25">
      <c r="A21" s="31"/>
      <c r="B21" s="2" t="s">
        <v>23</v>
      </c>
      <c r="C21" s="6">
        <v>166</v>
      </c>
      <c r="D21" s="6">
        <v>0</v>
      </c>
      <c r="E21" s="19">
        <f t="shared" si="0"/>
        <v>0</v>
      </c>
      <c r="F21" s="6">
        <v>30</v>
      </c>
      <c r="G21" s="6">
        <v>4</v>
      </c>
      <c r="H21" s="19">
        <f t="shared" si="1"/>
        <v>0.13333333333333333</v>
      </c>
      <c r="I21" s="6">
        <v>50</v>
      </c>
      <c r="J21" s="6">
        <v>8</v>
      </c>
      <c r="K21" s="19">
        <f t="shared" si="2"/>
        <v>0.16</v>
      </c>
      <c r="L21" s="6">
        <v>53</v>
      </c>
      <c r="M21" s="6">
        <v>8</v>
      </c>
      <c r="N21" s="19">
        <f t="shared" si="3"/>
        <v>0.15094339622641509</v>
      </c>
      <c r="O21" s="6">
        <v>72</v>
      </c>
      <c r="P21" s="6">
        <v>2</v>
      </c>
      <c r="Q21" s="19">
        <f t="shared" si="4"/>
        <v>2.7777777777777776E-2</v>
      </c>
      <c r="R21" s="6">
        <v>94</v>
      </c>
      <c r="S21" s="6">
        <v>7</v>
      </c>
      <c r="T21" s="19">
        <f t="shared" si="5"/>
        <v>7.4468085106382975E-2</v>
      </c>
      <c r="U21" s="6">
        <v>97</v>
      </c>
      <c r="V21" s="6">
        <v>1</v>
      </c>
      <c r="W21" s="19">
        <f t="shared" si="6"/>
        <v>1.0309278350515464E-2</v>
      </c>
      <c r="X21" s="6">
        <v>142</v>
      </c>
      <c r="Y21" s="6">
        <v>2</v>
      </c>
      <c r="Z21" s="19">
        <f t="shared" si="7"/>
        <v>1.4084507042253521E-2</v>
      </c>
      <c r="AA21" s="6">
        <v>151</v>
      </c>
      <c r="AB21" s="6">
        <v>5</v>
      </c>
      <c r="AC21" s="19">
        <f t="shared" si="8"/>
        <v>3.3112582781456956E-2</v>
      </c>
      <c r="AD21" s="6">
        <v>162</v>
      </c>
      <c r="AE21" s="6">
        <v>2</v>
      </c>
      <c r="AF21" s="19">
        <f t="shared" si="9"/>
        <v>1.2345679012345678E-2</v>
      </c>
      <c r="AG21" s="6">
        <f t="shared" si="10"/>
        <v>166</v>
      </c>
      <c r="AH21" s="7">
        <f t="shared" si="11"/>
        <v>39</v>
      </c>
      <c r="AI21" s="7">
        <f t="shared" si="12"/>
        <v>4</v>
      </c>
      <c r="AJ21" s="8">
        <f t="shared" si="13"/>
        <v>6.1637463963048075E-2</v>
      </c>
      <c r="AK21" s="7" t="str">
        <f t="shared" si="14"/>
        <v>مشبع</v>
      </c>
    </row>
    <row r="22" spans="1:37" x14ac:dyDescent="0.25">
      <c r="A22" s="31"/>
      <c r="B22" s="2" t="s">
        <v>85</v>
      </c>
      <c r="C22" s="6">
        <v>27</v>
      </c>
      <c r="D22" s="6">
        <v>0</v>
      </c>
      <c r="E22" s="19">
        <f t="shared" si="0"/>
        <v>0</v>
      </c>
      <c r="F22" s="6">
        <v>12</v>
      </c>
      <c r="G22" s="6">
        <v>0</v>
      </c>
      <c r="H22" s="19">
        <f t="shared" si="1"/>
        <v>0</v>
      </c>
      <c r="I22" s="6">
        <v>14</v>
      </c>
      <c r="J22" s="6">
        <v>0</v>
      </c>
      <c r="K22" s="19">
        <f t="shared" si="2"/>
        <v>0</v>
      </c>
      <c r="L22" s="6">
        <v>15</v>
      </c>
      <c r="M22" s="6">
        <v>1</v>
      </c>
      <c r="N22" s="19">
        <f t="shared" si="3"/>
        <v>6.6666666666666666E-2</v>
      </c>
      <c r="O22" s="6">
        <v>17</v>
      </c>
      <c r="P22" s="6">
        <v>0</v>
      </c>
      <c r="Q22" s="19">
        <f t="shared" si="4"/>
        <v>0</v>
      </c>
      <c r="R22" s="6">
        <v>23</v>
      </c>
      <c r="S22" s="6">
        <v>0</v>
      </c>
      <c r="T22" s="19">
        <f t="shared" si="5"/>
        <v>0</v>
      </c>
      <c r="U22" s="6">
        <v>25</v>
      </c>
      <c r="V22" s="6">
        <v>0</v>
      </c>
      <c r="W22" s="19">
        <f t="shared" si="6"/>
        <v>0</v>
      </c>
      <c r="X22" s="6">
        <v>26</v>
      </c>
      <c r="Y22" s="6">
        <v>0</v>
      </c>
      <c r="Z22" s="19">
        <f t="shared" si="7"/>
        <v>0</v>
      </c>
      <c r="AA22" s="6">
        <v>27</v>
      </c>
      <c r="AB22" s="6">
        <v>0</v>
      </c>
      <c r="AC22" s="19">
        <f t="shared" si="8"/>
        <v>0</v>
      </c>
      <c r="AD22" s="6">
        <v>29</v>
      </c>
      <c r="AE22" s="6">
        <v>0</v>
      </c>
      <c r="AF22" s="19">
        <f t="shared" si="9"/>
        <v>0</v>
      </c>
      <c r="AG22" s="6">
        <f t="shared" si="10"/>
        <v>27</v>
      </c>
      <c r="AH22" s="7">
        <f t="shared" si="11"/>
        <v>1</v>
      </c>
      <c r="AI22" s="7">
        <f t="shared" si="12"/>
        <v>0</v>
      </c>
      <c r="AJ22" s="8">
        <f t="shared" si="13"/>
        <v>6.6666666666666662E-3</v>
      </c>
      <c r="AK22" s="7" t="str">
        <f t="shared" si="14"/>
        <v>راكد</v>
      </c>
    </row>
    <row r="23" spans="1:37" x14ac:dyDescent="0.25">
      <c r="A23" s="31"/>
      <c r="B23" s="2" t="s">
        <v>24</v>
      </c>
      <c r="C23" s="6">
        <v>31</v>
      </c>
      <c r="D23" s="6">
        <v>0</v>
      </c>
      <c r="E23" s="19">
        <f t="shared" si="0"/>
        <v>0</v>
      </c>
      <c r="F23" s="6">
        <v>89</v>
      </c>
      <c r="G23" s="6">
        <v>10</v>
      </c>
      <c r="H23" s="19">
        <f t="shared" si="1"/>
        <v>0.11235955056179775</v>
      </c>
      <c r="I23" s="6">
        <v>76</v>
      </c>
      <c r="J23" s="6">
        <v>7</v>
      </c>
      <c r="K23" s="19">
        <f t="shared" si="2"/>
        <v>9.2105263157894732E-2</v>
      </c>
      <c r="L23" s="6">
        <v>61</v>
      </c>
      <c r="M23" s="6">
        <v>7</v>
      </c>
      <c r="N23" s="19">
        <f t="shared" si="3"/>
        <v>0.11475409836065574</v>
      </c>
      <c r="O23" s="6">
        <v>59</v>
      </c>
      <c r="P23" s="6">
        <v>1</v>
      </c>
      <c r="Q23" s="19">
        <f t="shared" si="4"/>
        <v>1.6949152542372881E-2</v>
      </c>
      <c r="R23" s="6">
        <v>55</v>
      </c>
      <c r="S23" s="6">
        <v>2</v>
      </c>
      <c r="T23" s="19">
        <f t="shared" si="5"/>
        <v>3.6363636363636362E-2</v>
      </c>
      <c r="U23" s="6">
        <v>53</v>
      </c>
      <c r="V23" s="6">
        <v>0</v>
      </c>
      <c r="W23" s="19">
        <f t="shared" si="6"/>
        <v>0</v>
      </c>
      <c r="X23" s="6">
        <v>51</v>
      </c>
      <c r="Y23" s="6">
        <v>1</v>
      </c>
      <c r="Z23" s="19">
        <f t="shared" si="7"/>
        <v>1.9607843137254902E-2</v>
      </c>
      <c r="AA23" s="6">
        <v>49</v>
      </c>
      <c r="AB23" s="6">
        <v>10</v>
      </c>
      <c r="AC23" s="19">
        <f t="shared" si="8"/>
        <v>0.20408163265306123</v>
      </c>
      <c r="AD23" s="6">
        <v>38</v>
      </c>
      <c r="AE23" s="6">
        <v>4</v>
      </c>
      <c r="AF23" s="19">
        <f t="shared" si="9"/>
        <v>0.10526315789473684</v>
      </c>
      <c r="AG23" s="6">
        <f t="shared" si="10"/>
        <v>31</v>
      </c>
      <c r="AH23" s="7">
        <f t="shared" si="11"/>
        <v>42</v>
      </c>
      <c r="AI23" s="7">
        <f t="shared" si="12"/>
        <v>4</v>
      </c>
      <c r="AJ23" s="8">
        <f t="shared" si="13"/>
        <v>7.0148433467141044E-2</v>
      </c>
      <c r="AK23" s="7" t="str">
        <f t="shared" si="14"/>
        <v>مشبع</v>
      </c>
    </row>
    <row r="24" spans="1:37" x14ac:dyDescent="0.25">
      <c r="A24" s="31"/>
      <c r="B24" s="2" t="s">
        <v>25</v>
      </c>
      <c r="C24" s="6">
        <v>79</v>
      </c>
      <c r="D24" s="6">
        <v>3</v>
      </c>
      <c r="E24" s="19">
        <f t="shared" si="0"/>
        <v>3.7974683544303799E-2</v>
      </c>
      <c r="F24" s="6">
        <v>154</v>
      </c>
      <c r="G24" s="6">
        <v>6</v>
      </c>
      <c r="H24" s="19">
        <f t="shared" si="1"/>
        <v>3.896103896103896E-2</v>
      </c>
      <c r="I24" s="6">
        <v>147</v>
      </c>
      <c r="J24" s="6">
        <v>5</v>
      </c>
      <c r="K24" s="19">
        <f t="shared" si="2"/>
        <v>3.4013605442176874E-2</v>
      </c>
      <c r="L24" s="6">
        <v>126</v>
      </c>
      <c r="M24" s="6">
        <v>12</v>
      </c>
      <c r="N24" s="19">
        <f t="shared" si="3"/>
        <v>9.5238095238095233E-2</v>
      </c>
      <c r="O24" s="6">
        <v>119</v>
      </c>
      <c r="P24" s="6">
        <v>0</v>
      </c>
      <c r="Q24" s="19">
        <f t="shared" si="4"/>
        <v>0</v>
      </c>
      <c r="R24" s="6">
        <v>113</v>
      </c>
      <c r="S24" s="6">
        <v>7</v>
      </c>
      <c r="T24" s="19">
        <f t="shared" si="5"/>
        <v>6.1946902654867256E-2</v>
      </c>
      <c r="U24" s="6">
        <v>104</v>
      </c>
      <c r="V24" s="6">
        <v>3</v>
      </c>
      <c r="W24" s="19">
        <f t="shared" si="6"/>
        <v>2.8846153846153848E-2</v>
      </c>
      <c r="X24" s="6">
        <v>106</v>
      </c>
      <c r="Y24" s="6">
        <v>0</v>
      </c>
      <c r="Z24" s="19">
        <f t="shared" si="7"/>
        <v>0</v>
      </c>
      <c r="AA24" s="6">
        <v>105</v>
      </c>
      <c r="AB24" s="6">
        <v>5</v>
      </c>
      <c r="AC24" s="19">
        <f t="shared" si="8"/>
        <v>4.7619047619047616E-2</v>
      </c>
      <c r="AD24" s="6">
        <v>104</v>
      </c>
      <c r="AE24" s="6">
        <v>9</v>
      </c>
      <c r="AF24" s="19">
        <f t="shared" si="9"/>
        <v>8.6538461538461536E-2</v>
      </c>
      <c r="AG24" s="6">
        <f t="shared" si="10"/>
        <v>79</v>
      </c>
      <c r="AH24" s="7">
        <f t="shared" si="11"/>
        <v>50</v>
      </c>
      <c r="AI24" s="7">
        <f t="shared" si="12"/>
        <v>5</v>
      </c>
      <c r="AJ24" s="8">
        <f t="shared" si="13"/>
        <v>4.3113798884414509E-2</v>
      </c>
      <c r="AK24" s="7" t="str">
        <f t="shared" si="14"/>
        <v>مشبع</v>
      </c>
    </row>
    <row r="25" spans="1:37" ht="30" x14ac:dyDescent="0.25">
      <c r="A25" s="31"/>
      <c r="B25" s="2" t="s">
        <v>27</v>
      </c>
      <c r="C25" s="6">
        <v>93</v>
      </c>
      <c r="D25" s="6">
        <v>0</v>
      </c>
      <c r="E25" s="19">
        <f t="shared" si="0"/>
        <v>0</v>
      </c>
      <c r="F25" s="6">
        <v>43</v>
      </c>
      <c r="G25" s="6">
        <v>3</v>
      </c>
      <c r="H25" s="19">
        <f t="shared" si="1"/>
        <v>6.9767441860465115E-2</v>
      </c>
      <c r="I25" s="6">
        <v>42</v>
      </c>
      <c r="J25" s="6">
        <v>4</v>
      </c>
      <c r="K25" s="19">
        <f t="shared" si="2"/>
        <v>9.5238095238095233E-2</v>
      </c>
      <c r="L25" s="6">
        <v>61</v>
      </c>
      <c r="M25" s="6">
        <v>3</v>
      </c>
      <c r="N25" s="19">
        <f t="shared" si="3"/>
        <v>4.9180327868852458E-2</v>
      </c>
      <c r="O25" s="6">
        <v>62</v>
      </c>
      <c r="P25" s="6">
        <v>0</v>
      </c>
      <c r="Q25" s="19">
        <f t="shared" si="4"/>
        <v>0</v>
      </c>
      <c r="R25" s="6">
        <v>72</v>
      </c>
      <c r="S25" s="6">
        <v>1</v>
      </c>
      <c r="T25" s="19">
        <f t="shared" si="5"/>
        <v>1.3888888888888888E-2</v>
      </c>
      <c r="U25" s="6">
        <v>82</v>
      </c>
      <c r="V25" s="6">
        <v>1</v>
      </c>
      <c r="W25" s="19">
        <f t="shared" si="6"/>
        <v>1.2195121951219513E-2</v>
      </c>
      <c r="X25" s="6">
        <v>94</v>
      </c>
      <c r="Y25" s="6">
        <v>1</v>
      </c>
      <c r="Z25" s="19">
        <f t="shared" si="7"/>
        <v>1.0638297872340425E-2</v>
      </c>
      <c r="AA25" s="6">
        <v>93</v>
      </c>
      <c r="AB25" s="6">
        <v>0</v>
      </c>
      <c r="AC25" s="19">
        <f t="shared" si="8"/>
        <v>0</v>
      </c>
      <c r="AD25" s="6">
        <v>99</v>
      </c>
      <c r="AE25" s="6">
        <v>1</v>
      </c>
      <c r="AF25" s="19">
        <f t="shared" si="9"/>
        <v>1.0101010101010102E-2</v>
      </c>
      <c r="AG25" s="6">
        <f t="shared" si="10"/>
        <v>93</v>
      </c>
      <c r="AH25" s="7">
        <f t="shared" si="11"/>
        <v>14</v>
      </c>
      <c r="AI25" s="7">
        <f t="shared" si="12"/>
        <v>1</v>
      </c>
      <c r="AJ25" s="8">
        <f t="shared" si="13"/>
        <v>2.610091837808718E-2</v>
      </c>
      <c r="AK25" s="7" t="str">
        <f t="shared" si="14"/>
        <v>مشبع</v>
      </c>
    </row>
    <row r="26" spans="1:37" x14ac:dyDescent="0.25">
      <c r="A26" s="38" t="s">
        <v>28</v>
      </c>
      <c r="B26" s="2" t="s">
        <v>29</v>
      </c>
      <c r="C26" s="6">
        <v>10</v>
      </c>
      <c r="D26" s="6">
        <v>0</v>
      </c>
      <c r="E26" s="19">
        <f t="shared" si="0"/>
        <v>0</v>
      </c>
      <c r="F26" s="6">
        <v>0</v>
      </c>
      <c r="G26" s="6">
        <v>0</v>
      </c>
      <c r="H26" s="19" t="e">
        <f t="shared" si="1"/>
        <v>#DIV/0!</v>
      </c>
      <c r="I26" s="6">
        <v>0</v>
      </c>
      <c r="J26" s="6">
        <v>0</v>
      </c>
      <c r="K26" s="19" t="e">
        <f t="shared" si="2"/>
        <v>#DIV/0!</v>
      </c>
      <c r="L26" s="6">
        <v>2</v>
      </c>
      <c r="M26" s="6">
        <v>0</v>
      </c>
      <c r="N26" s="19">
        <f t="shared" si="3"/>
        <v>0</v>
      </c>
      <c r="O26" s="6">
        <v>6</v>
      </c>
      <c r="P26" s="6">
        <v>0</v>
      </c>
      <c r="Q26" s="19">
        <f t="shared" si="4"/>
        <v>0</v>
      </c>
      <c r="R26" s="6">
        <v>8</v>
      </c>
      <c r="S26" s="6">
        <v>1</v>
      </c>
      <c r="T26" s="19">
        <f t="shared" si="5"/>
        <v>0.125</v>
      </c>
      <c r="U26" s="6">
        <v>15</v>
      </c>
      <c r="V26" s="6">
        <v>0</v>
      </c>
      <c r="W26" s="19">
        <f t="shared" si="6"/>
        <v>0</v>
      </c>
      <c r="X26" s="6">
        <v>13</v>
      </c>
      <c r="Y26" s="6">
        <v>6</v>
      </c>
      <c r="Z26" s="19">
        <f t="shared" si="7"/>
        <v>0.46153846153846156</v>
      </c>
      <c r="AA26" s="6">
        <v>6</v>
      </c>
      <c r="AB26" s="6">
        <v>1</v>
      </c>
      <c r="AC26" s="19">
        <f t="shared" si="8"/>
        <v>0.16666666666666666</v>
      </c>
      <c r="AD26" s="6">
        <v>8</v>
      </c>
      <c r="AE26" s="6">
        <v>0</v>
      </c>
      <c r="AF26" s="19">
        <f t="shared" si="9"/>
        <v>0</v>
      </c>
      <c r="AG26" s="6">
        <f t="shared" si="10"/>
        <v>10</v>
      </c>
      <c r="AH26" s="7">
        <f t="shared" si="11"/>
        <v>8</v>
      </c>
      <c r="AI26" s="7">
        <f t="shared" si="12"/>
        <v>1</v>
      </c>
      <c r="AJ26" s="8">
        <f>AVERAGE(E26,N26,Q26,T26,W26,Z26,AC26,AF26)</f>
        <v>9.4150641025641024E-2</v>
      </c>
      <c r="AK26" s="7" t="s">
        <v>93</v>
      </c>
    </row>
    <row r="27" spans="1:37" x14ac:dyDescent="0.25">
      <c r="A27" s="36"/>
      <c r="B27" s="2" t="s">
        <v>30</v>
      </c>
      <c r="C27" s="6">
        <v>14</v>
      </c>
      <c r="D27" s="6">
        <v>0</v>
      </c>
      <c r="E27" s="19">
        <f t="shared" si="0"/>
        <v>0</v>
      </c>
      <c r="F27" s="6">
        <v>0</v>
      </c>
      <c r="G27" s="6">
        <v>0</v>
      </c>
      <c r="H27" s="19" t="e">
        <f t="shared" si="1"/>
        <v>#DIV/0!</v>
      </c>
      <c r="I27" s="6">
        <v>1</v>
      </c>
      <c r="J27" s="6">
        <v>0</v>
      </c>
      <c r="K27" s="19">
        <f t="shared" si="2"/>
        <v>0</v>
      </c>
      <c r="L27" s="6">
        <v>1</v>
      </c>
      <c r="M27" s="6">
        <v>0</v>
      </c>
      <c r="N27" s="19">
        <f t="shared" si="3"/>
        <v>0</v>
      </c>
      <c r="O27" s="6">
        <v>1</v>
      </c>
      <c r="P27" s="6">
        <v>0</v>
      </c>
      <c r="Q27" s="19">
        <f t="shared" si="4"/>
        <v>0</v>
      </c>
      <c r="R27" s="6">
        <v>2</v>
      </c>
      <c r="S27" s="6">
        <v>0</v>
      </c>
      <c r="T27" s="19">
        <f t="shared" si="5"/>
        <v>0</v>
      </c>
      <c r="U27" s="6">
        <v>5</v>
      </c>
      <c r="V27" s="6">
        <v>0</v>
      </c>
      <c r="W27" s="19">
        <f t="shared" si="6"/>
        <v>0</v>
      </c>
      <c r="X27" s="6">
        <v>7</v>
      </c>
      <c r="Y27" s="6">
        <v>0</v>
      </c>
      <c r="Z27" s="19">
        <f t="shared" si="7"/>
        <v>0</v>
      </c>
      <c r="AA27" s="6">
        <v>11</v>
      </c>
      <c r="AB27" s="6">
        <v>0</v>
      </c>
      <c r="AC27" s="19">
        <f t="shared" si="8"/>
        <v>0</v>
      </c>
      <c r="AD27" s="6">
        <v>13</v>
      </c>
      <c r="AE27" s="6">
        <v>0</v>
      </c>
      <c r="AF27" s="19">
        <f t="shared" si="9"/>
        <v>0</v>
      </c>
      <c r="AG27" s="6">
        <f t="shared" si="10"/>
        <v>14</v>
      </c>
      <c r="AH27" s="7">
        <f t="shared" si="11"/>
        <v>0</v>
      </c>
      <c r="AI27" s="7">
        <f t="shared" si="12"/>
        <v>0</v>
      </c>
      <c r="AJ27" s="8">
        <f>AVERAGE(E27,K27,N27,Q27,T27,W27,Z27,AC27,AF27)</f>
        <v>0</v>
      </c>
      <c r="AK27" s="7" t="s">
        <v>92</v>
      </c>
    </row>
    <row r="28" spans="1:37" x14ac:dyDescent="0.25">
      <c r="A28" s="36"/>
      <c r="B28" s="2" t="s">
        <v>31</v>
      </c>
      <c r="C28" s="6">
        <v>12</v>
      </c>
      <c r="D28" s="6">
        <v>0</v>
      </c>
      <c r="E28" s="19">
        <f t="shared" si="0"/>
        <v>0</v>
      </c>
      <c r="F28" s="6">
        <v>4</v>
      </c>
      <c r="G28" s="6">
        <v>0</v>
      </c>
      <c r="H28" s="19">
        <f t="shared" si="1"/>
        <v>0</v>
      </c>
      <c r="I28" s="6">
        <v>4</v>
      </c>
      <c r="J28" s="6">
        <v>0</v>
      </c>
      <c r="K28" s="19">
        <f t="shared" si="2"/>
        <v>0</v>
      </c>
      <c r="L28" s="6">
        <v>5</v>
      </c>
      <c r="M28" s="6">
        <v>0</v>
      </c>
      <c r="N28" s="19">
        <f t="shared" si="3"/>
        <v>0</v>
      </c>
      <c r="O28" s="6">
        <v>4</v>
      </c>
      <c r="P28" s="6">
        <v>0</v>
      </c>
      <c r="Q28" s="19">
        <f t="shared" si="4"/>
        <v>0</v>
      </c>
      <c r="R28" s="6">
        <v>8</v>
      </c>
      <c r="S28" s="6">
        <v>0</v>
      </c>
      <c r="T28" s="19">
        <f t="shared" si="5"/>
        <v>0</v>
      </c>
      <c r="U28" s="6">
        <v>7</v>
      </c>
      <c r="V28" s="6">
        <v>0</v>
      </c>
      <c r="W28" s="19">
        <f t="shared" si="6"/>
        <v>0</v>
      </c>
      <c r="X28" s="6">
        <v>9</v>
      </c>
      <c r="Y28" s="6">
        <v>0</v>
      </c>
      <c r="Z28" s="19">
        <f t="shared" si="7"/>
        <v>0</v>
      </c>
      <c r="AA28" s="6">
        <v>9</v>
      </c>
      <c r="AB28" s="6">
        <v>0</v>
      </c>
      <c r="AC28" s="19">
        <f t="shared" si="8"/>
        <v>0</v>
      </c>
      <c r="AD28" s="6">
        <v>10</v>
      </c>
      <c r="AE28" s="6">
        <v>0</v>
      </c>
      <c r="AF28" s="19">
        <f t="shared" si="9"/>
        <v>0</v>
      </c>
      <c r="AG28" s="6">
        <f t="shared" si="10"/>
        <v>12</v>
      </c>
      <c r="AH28" s="7">
        <f t="shared" si="11"/>
        <v>0</v>
      </c>
      <c r="AI28" s="7">
        <f t="shared" si="12"/>
        <v>0</v>
      </c>
      <c r="AJ28" s="8">
        <f t="shared" si="13"/>
        <v>0</v>
      </c>
      <c r="AK28" s="7" t="str">
        <f t="shared" ref="AK28:AK29" si="15">IF(AJ28&lt;0.01,"راكد",IF(AJ28&lt;0.15,"مشبع","مطلوب"))</f>
        <v>راكد</v>
      </c>
    </row>
    <row r="29" spans="1:37" x14ac:dyDescent="0.25">
      <c r="A29" s="36"/>
      <c r="B29" s="2" t="s">
        <v>32</v>
      </c>
      <c r="C29" s="6">
        <v>70</v>
      </c>
      <c r="D29" s="6">
        <v>6</v>
      </c>
      <c r="E29" s="19">
        <f t="shared" si="0"/>
        <v>8.5714285714285715E-2</v>
      </c>
      <c r="F29" s="6">
        <v>13</v>
      </c>
      <c r="G29" s="6">
        <v>9</v>
      </c>
      <c r="H29" s="19">
        <f t="shared" si="1"/>
        <v>0.69230769230769229</v>
      </c>
      <c r="I29" s="6">
        <v>19</v>
      </c>
      <c r="J29" s="6">
        <v>1</v>
      </c>
      <c r="K29" s="19">
        <f t="shared" si="2"/>
        <v>5.2631578947368418E-2</v>
      </c>
      <c r="L29" s="6">
        <v>16</v>
      </c>
      <c r="M29" s="6">
        <v>13</v>
      </c>
      <c r="N29" s="19">
        <f t="shared" si="3"/>
        <v>0.8125</v>
      </c>
      <c r="O29" s="6">
        <v>19</v>
      </c>
      <c r="P29" s="6">
        <v>11</v>
      </c>
      <c r="Q29" s="19">
        <f t="shared" si="4"/>
        <v>0.57894736842105265</v>
      </c>
      <c r="R29" s="6">
        <v>41</v>
      </c>
      <c r="S29" s="6">
        <v>14</v>
      </c>
      <c r="T29" s="19">
        <f t="shared" si="5"/>
        <v>0.34146341463414637</v>
      </c>
      <c r="U29" s="6">
        <v>29</v>
      </c>
      <c r="V29" s="6">
        <v>14</v>
      </c>
      <c r="W29" s="19">
        <f t="shared" si="6"/>
        <v>0.48275862068965519</v>
      </c>
      <c r="X29" s="6">
        <v>36</v>
      </c>
      <c r="Y29" s="6">
        <v>12</v>
      </c>
      <c r="Z29" s="19">
        <f t="shared" si="7"/>
        <v>0.33333333333333331</v>
      </c>
      <c r="AA29" s="6">
        <v>52</v>
      </c>
      <c r="AB29" s="6">
        <v>13</v>
      </c>
      <c r="AC29" s="19">
        <f t="shared" si="8"/>
        <v>0.25</v>
      </c>
      <c r="AD29" s="6">
        <v>42</v>
      </c>
      <c r="AE29" s="6">
        <v>2</v>
      </c>
      <c r="AF29" s="19">
        <f t="shared" si="9"/>
        <v>4.7619047619047616E-2</v>
      </c>
      <c r="AG29" s="6">
        <f t="shared" si="10"/>
        <v>70</v>
      </c>
      <c r="AH29" s="7">
        <f t="shared" si="11"/>
        <v>95</v>
      </c>
      <c r="AI29" s="7">
        <f t="shared" si="12"/>
        <v>10</v>
      </c>
      <c r="AJ29" s="8">
        <f t="shared" si="13"/>
        <v>0.36772753416665815</v>
      </c>
      <c r="AK29" s="7" t="str">
        <f t="shared" si="15"/>
        <v>مطلوب</v>
      </c>
    </row>
    <row r="30" spans="1:37" x14ac:dyDescent="0.25">
      <c r="A30" s="36"/>
      <c r="B30" s="2" t="s">
        <v>33</v>
      </c>
      <c r="C30" s="6">
        <v>51</v>
      </c>
      <c r="D30" s="6">
        <v>2</v>
      </c>
      <c r="E30" s="19">
        <f t="shared" si="0"/>
        <v>3.9215686274509803E-2</v>
      </c>
      <c r="F30" s="6">
        <v>4</v>
      </c>
      <c r="G30" s="6">
        <v>1</v>
      </c>
      <c r="H30" s="19">
        <f t="shared" si="1"/>
        <v>0.25</v>
      </c>
      <c r="I30" s="6">
        <v>2</v>
      </c>
      <c r="J30" s="6">
        <v>1</v>
      </c>
      <c r="K30" s="19">
        <f t="shared" si="2"/>
        <v>0.5</v>
      </c>
      <c r="L30" s="6">
        <v>9</v>
      </c>
      <c r="M30" s="6">
        <v>0</v>
      </c>
      <c r="N30" s="19">
        <f t="shared" si="3"/>
        <v>0</v>
      </c>
      <c r="O30" s="6">
        <v>12</v>
      </c>
      <c r="P30" s="6">
        <v>4</v>
      </c>
      <c r="Q30" s="19">
        <f t="shared" si="4"/>
        <v>0.33333333333333331</v>
      </c>
      <c r="R30" s="6">
        <v>19</v>
      </c>
      <c r="S30" s="6">
        <v>1</v>
      </c>
      <c r="T30" s="19">
        <f t="shared" si="5"/>
        <v>5.2631578947368418E-2</v>
      </c>
      <c r="U30" s="6">
        <v>19</v>
      </c>
      <c r="V30" s="6">
        <v>9</v>
      </c>
      <c r="W30" s="19">
        <f t="shared" si="6"/>
        <v>0.47368421052631576</v>
      </c>
      <c r="X30" s="6">
        <v>14</v>
      </c>
      <c r="Y30" s="6">
        <v>2</v>
      </c>
      <c r="Z30" s="19">
        <f t="shared" si="7"/>
        <v>0.14285714285714285</v>
      </c>
      <c r="AA30" s="6">
        <v>25</v>
      </c>
      <c r="AB30" s="6">
        <v>2</v>
      </c>
      <c r="AC30" s="19">
        <f t="shared" si="8"/>
        <v>0.08</v>
      </c>
      <c r="AD30" s="6">
        <v>22</v>
      </c>
      <c r="AE30" s="6">
        <v>4</v>
      </c>
      <c r="AF30" s="19">
        <f t="shared" si="9"/>
        <v>0.18181818181818182</v>
      </c>
      <c r="AG30" s="6">
        <f t="shared" si="10"/>
        <v>51</v>
      </c>
      <c r="AH30" s="7">
        <f t="shared" si="11"/>
        <v>26</v>
      </c>
      <c r="AI30" s="7">
        <f t="shared" si="12"/>
        <v>3</v>
      </c>
      <c r="AJ30" s="8">
        <f t="shared" si="13"/>
        <v>0.20535401337568518</v>
      </c>
      <c r="AK30" s="7" t="s">
        <v>93</v>
      </c>
    </row>
    <row r="31" spans="1:37" x14ac:dyDescent="0.25">
      <c r="A31" s="36"/>
      <c r="B31" s="2" t="s">
        <v>34</v>
      </c>
      <c r="C31" s="6">
        <v>58</v>
      </c>
      <c r="D31" s="6">
        <v>2</v>
      </c>
      <c r="E31" s="19">
        <f t="shared" si="0"/>
        <v>3.4482758620689655E-2</v>
      </c>
      <c r="F31" s="6">
        <v>5</v>
      </c>
      <c r="G31" s="6">
        <v>1</v>
      </c>
      <c r="H31" s="19">
        <f t="shared" si="1"/>
        <v>0.2</v>
      </c>
      <c r="I31" s="6">
        <v>7</v>
      </c>
      <c r="J31" s="6">
        <v>2</v>
      </c>
      <c r="K31" s="19">
        <f t="shared" si="2"/>
        <v>0.2857142857142857</v>
      </c>
      <c r="L31" s="6">
        <v>14</v>
      </c>
      <c r="M31" s="6">
        <v>0</v>
      </c>
      <c r="N31" s="19">
        <f t="shared" si="3"/>
        <v>0</v>
      </c>
      <c r="O31" s="6">
        <v>5</v>
      </c>
      <c r="P31" s="6">
        <v>11</v>
      </c>
      <c r="Q31" s="19">
        <f t="shared" si="4"/>
        <v>2.2000000000000002</v>
      </c>
      <c r="R31" s="6">
        <v>10</v>
      </c>
      <c r="S31" s="6">
        <v>0</v>
      </c>
      <c r="T31" s="19">
        <f t="shared" si="5"/>
        <v>0</v>
      </c>
      <c r="U31" s="6">
        <v>25</v>
      </c>
      <c r="V31" s="6">
        <v>3</v>
      </c>
      <c r="W31" s="19">
        <f t="shared" si="6"/>
        <v>0.12</v>
      </c>
      <c r="X31" s="6">
        <v>35</v>
      </c>
      <c r="Y31" s="6">
        <v>9</v>
      </c>
      <c r="Z31" s="19">
        <f t="shared" si="7"/>
        <v>0.25714285714285712</v>
      </c>
      <c r="AA31" s="6">
        <v>41</v>
      </c>
      <c r="AB31" s="6">
        <v>1</v>
      </c>
      <c r="AC31" s="19">
        <f t="shared" si="8"/>
        <v>2.4390243902439025E-2</v>
      </c>
      <c r="AD31" s="6">
        <v>40</v>
      </c>
      <c r="AE31" s="6">
        <v>2</v>
      </c>
      <c r="AF31" s="19">
        <f t="shared" si="9"/>
        <v>0.05</v>
      </c>
      <c r="AG31" s="6">
        <f t="shared" si="10"/>
        <v>58</v>
      </c>
      <c r="AH31" s="7">
        <f t="shared" si="11"/>
        <v>31</v>
      </c>
      <c r="AI31" s="7">
        <f t="shared" si="12"/>
        <v>3</v>
      </c>
      <c r="AJ31" s="25">
        <f t="shared" si="13"/>
        <v>0.31717301453802715</v>
      </c>
      <c r="AK31" s="7" t="s">
        <v>93</v>
      </c>
    </row>
    <row r="32" spans="1:37" x14ac:dyDescent="0.25">
      <c r="A32" s="31" t="s">
        <v>91</v>
      </c>
      <c r="B32" s="2" t="s">
        <v>36</v>
      </c>
      <c r="C32" s="6">
        <v>35</v>
      </c>
      <c r="D32" s="6">
        <v>0</v>
      </c>
      <c r="E32" s="19">
        <f t="shared" si="0"/>
        <v>0</v>
      </c>
      <c r="F32" s="6">
        <v>10</v>
      </c>
      <c r="G32" s="6">
        <v>0</v>
      </c>
      <c r="H32" s="19">
        <f t="shared" si="1"/>
        <v>0</v>
      </c>
      <c r="I32" s="6">
        <v>8</v>
      </c>
      <c r="J32" s="6">
        <v>0</v>
      </c>
      <c r="K32" s="19">
        <f t="shared" si="2"/>
        <v>0</v>
      </c>
      <c r="L32" s="6">
        <v>7</v>
      </c>
      <c r="M32" s="6">
        <v>0</v>
      </c>
      <c r="N32" s="19">
        <f t="shared" si="3"/>
        <v>0</v>
      </c>
      <c r="O32" s="6">
        <v>7</v>
      </c>
      <c r="P32" s="6">
        <v>2</v>
      </c>
      <c r="Q32" s="19">
        <f t="shared" si="4"/>
        <v>0.2857142857142857</v>
      </c>
      <c r="R32" s="6">
        <v>7</v>
      </c>
      <c r="S32" s="6">
        <v>0</v>
      </c>
      <c r="T32" s="19">
        <f t="shared" si="5"/>
        <v>0</v>
      </c>
      <c r="U32" s="6">
        <v>12</v>
      </c>
      <c r="V32" s="6">
        <v>3</v>
      </c>
      <c r="W32" s="19">
        <f t="shared" si="6"/>
        <v>0.25</v>
      </c>
      <c r="X32" s="6">
        <v>19</v>
      </c>
      <c r="Y32" s="6">
        <v>0</v>
      </c>
      <c r="Z32" s="19">
        <f t="shared" si="7"/>
        <v>0</v>
      </c>
      <c r="AA32" s="6">
        <v>28</v>
      </c>
      <c r="AB32" s="6">
        <v>2</v>
      </c>
      <c r="AC32" s="19">
        <f t="shared" si="8"/>
        <v>7.1428571428571425E-2</v>
      </c>
      <c r="AD32" s="6">
        <v>28</v>
      </c>
      <c r="AE32" s="6">
        <v>1</v>
      </c>
      <c r="AF32" s="19">
        <f t="shared" si="9"/>
        <v>3.5714285714285712E-2</v>
      </c>
      <c r="AG32" s="6">
        <f t="shared" si="10"/>
        <v>35</v>
      </c>
      <c r="AH32" s="7">
        <f t="shared" si="11"/>
        <v>8</v>
      </c>
      <c r="AI32" s="7">
        <f t="shared" si="12"/>
        <v>1</v>
      </c>
      <c r="AJ32" s="8">
        <f t="shared" si="13"/>
        <v>6.4285714285714279E-2</v>
      </c>
      <c r="AK32" s="7" t="s">
        <v>78</v>
      </c>
    </row>
    <row r="33" spans="1:37" x14ac:dyDescent="0.25">
      <c r="A33" s="31"/>
      <c r="B33" s="2" t="s">
        <v>37</v>
      </c>
      <c r="C33" s="6">
        <v>14</v>
      </c>
      <c r="D33" s="6">
        <v>0</v>
      </c>
      <c r="E33" s="19">
        <f t="shared" si="0"/>
        <v>0</v>
      </c>
      <c r="F33" s="6">
        <v>0</v>
      </c>
      <c r="G33" s="6">
        <v>0</v>
      </c>
      <c r="H33" s="19" t="e">
        <f t="shared" si="1"/>
        <v>#DIV/0!</v>
      </c>
      <c r="I33" s="6">
        <v>0</v>
      </c>
      <c r="J33" s="6">
        <v>0</v>
      </c>
      <c r="K33" s="19" t="e">
        <f t="shared" si="2"/>
        <v>#DIV/0!</v>
      </c>
      <c r="L33" s="6">
        <v>2</v>
      </c>
      <c r="M33" s="6">
        <v>0</v>
      </c>
      <c r="N33" s="19">
        <f t="shared" si="3"/>
        <v>0</v>
      </c>
      <c r="O33" s="6">
        <v>3</v>
      </c>
      <c r="P33" s="6">
        <v>0</v>
      </c>
      <c r="Q33" s="19">
        <f t="shared" si="4"/>
        <v>0</v>
      </c>
      <c r="R33" s="6">
        <v>4</v>
      </c>
      <c r="S33" s="6">
        <v>0</v>
      </c>
      <c r="T33" s="19">
        <f t="shared" si="5"/>
        <v>0</v>
      </c>
      <c r="U33" s="6">
        <v>4</v>
      </c>
      <c r="V33" s="6">
        <v>0</v>
      </c>
      <c r="W33" s="19">
        <f t="shared" si="6"/>
        <v>0</v>
      </c>
      <c r="X33" s="6">
        <v>4</v>
      </c>
      <c r="Y33" s="6">
        <v>0</v>
      </c>
      <c r="Z33" s="19">
        <f t="shared" si="7"/>
        <v>0</v>
      </c>
      <c r="AA33" s="6">
        <v>8</v>
      </c>
      <c r="AB33" s="6">
        <v>0</v>
      </c>
      <c r="AC33" s="19">
        <f t="shared" si="8"/>
        <v>0</v>
      </c>
      <c r="AD33" s="6">
        <v>9</v>
      </c>
      <c r="AE33" s="6">
        <v>0</v>
      </c>
      <c r="AF33" s="19">
        <f t="shared" si="9"/>
        <v>0</v>
      </c>
      <c r="AG33" s="6">
        <f t="shared" si="10"/>
        <v>14</v>
      </c>
      <c r="AH33" s="7">
        <f t="shared" si="11"/>
        <v>0</v>
      </c>
      <c r="AI33" s="7">
        <f t="shared" si="12"/>
        <v>0</v>
      </c>
      <c r="AJ33" s="8">
        <f>AVERAGE(E33,N33,Q33,T33,W33,Z33,AC33,AF33)</f>
        <v>0</v>
      </c>
      <c r="AK33" s="7" t="s">
        <v>78</v>
      </c>
    </row>
    <row r="34" spans="1:37" ht="30" x14ac:dyDescent="0.25">
      <c r="A34" s="31"/>
      <c r="B34" s="2" t="s">
        <v>38</v>
      </c>
      <c r="C34" s="6">
        <v>23</v>
      </c>
      <c r="D34" s="6">
        <v>0</v>
      </c>
      <c r="E34" s="19">
        <f t="shared" si="0"/>
        <v>0</v>
      </c>
      <c r="F34" s="6">
        <v>5</v>
      </c>
      <c r="G34" s="6">
        <v>0</v>
      </c>
      <c r="H34" s="19">
        <f t="shared" si="1"/>
        <v>0</v>
      </c>
      <c r="I34" s="6">
        <v>7</v>
      </c>
      <c r="J34" s="6">
        <v>1</v>
      </c>
      <c r="K34" s="19">
        <f t="shared" si="2"/>
        <v>0.14285714285714285</v>
      </c>
      <c r="L34" s="6">
        <v>13</v>
      </c>
      <c r="M34" s="6">
        <v>0</v>
      </c>
      <c r="N34" s="19">
        <f t="shared" si="3"/>
        <v>0</v>
      </c>
      <c r="O34" s="6">
        <v>15</v>
      </c>
      <c r="P34" s="6">
        <v>0</v>
      </c>
      <c r="Q34" s="19">
        <f t="shared" si="4"/>
        <v>0</v>
      </c>
      <c r="R34" s="6">
        <v>15</v>
      </c>
      <c r="S34" s="6">
        <v>0</v>
      </c>
      <c r="T34" s="19">
        <f t="shared" si="5"/>
        <v>0</v>
      </c>
      <c r="U34" s="6">
        <v>16</v>
      </c>
      <c r="V34" s="6">
        <v>0</v>
      </c>
      <c r="W34" s="19">
        <f t="shared" si="6"/>
        <v>0</v>
      </c>
      <c r="X34" s="6">
        <v>20</v>
      </c>
      <c r="Y34" s="6">
        <v>3</v>
      </c>
      <c r="Z34" s="19">
        <f t="shared" si="7"/>
        <v>0.15</v>
      </c>
      <c r="AA34" s="6">
        <v>21</v>
      </c>
      <c r="AB34" s="6">
        <v>1</v>
      </c>
      <c r="AC34" s="19">
        <f t="shared" si="8"/>
        <v>4.7619047619047616E-2</v>
      </c>
      <c r="AD34" s="6">
        <v>23</v>
      </c>
      <c r="AE34" s="6">
        <v>0</v>
      </c>
      <c r="AF34" s="19">
        <f t="shared" si="9"/>
        <v>0</v>
      </c>
      <c r="AG34" s="6">
        <f t="shared" si="10"/>
        <v>23</v>
      </c>
      <c r="AH34" s="7">
        <f t="shared" si="11"/>
        <v>5</v>
      </c>
      <c r="AI34" s="7">
        <f t="shared" si="12"/>
        <v>1</v>
      </c>
      <c r="AJ34" s="8">
        <f t="shared" si="13"/>
        <v>3.4047619047619042E-2</v>
      </c>
      <c r="AK34" s="7" t="s">
        <v>78</v>
      </c>
    </row>
    <row r="35" spans="1:37" x14ac:dyDescent="0.25">
      <c r="A35" s="31"/>
      <c r="B35" s="2" t="s">
        <v>40</v>
      </c>
      <c r="C35" s="6">
        <v>22</v>
      </c>
      <c r="D35" s="6">
        <v>0</v>
      </c>
      <c r="E35" s="19">
        <f t="shared" si="0"/>
        <v>0</v>
      </c>
      <c r="F35" s="6">
        <v>12</v>
      </c>
      <c r="G35" s="6">
        <v>0</v>
      </c>
      <c r="H35" s="19">
        <f t="shared" si="1"/>
        <v>0</v>
      </c>
      <c r="I35" s="6">
        <v>13</v>
      </c>
      <c r="J35" s="6">
        <v>0</v>
      </c>
      <c r="K35" s="19">
        <f t="shared" si="2"/>
        <v>0</v>
      </c>
      <c r="L35" s="6">
        <v>14</v>
      </c>
      <c r="M35" s="6">
        <v>0</v>
      </c>
      <c r="N35" s="19">
        <f t="shared" si="3"/>
        <v>0</v>
      </c>
      <c r="O35" s="6">
        <v>14</v>
      </c>
      <c r="P35" s="6">
        <v>0</v>
      </c>
      <c r="Q35" s="19">
        <f t="shared" si="4"/>
        <v>0</v>
      </c>
      <c r="R35" s="6">
        <v>12</v>
      </c>
      <c r="S35" s="6">
        <v>0</v>
      </c>
      <c r="T35" s="19">
        <f t="shared" si="5"/>
        <v>0</v>
      </c>
      <c r="U35" s="6">
        <v>14</v>
      </c>
      <c r="V35" s="6">
        <v>0</v>
      </c>
      <c r="W35" s="19">
        <f t="shared" si="6"/>
        <v>0</v>
      </c>
      <c r="X35" s="6">
        <v>17</v>
      </c>
      <c r="Y35" s="6">
        <v>0</v>
      </c>
      <c r="Z35" s="19">
        <f t="shared" si="7"/>
        <v>0</v>
      </c>
      <c r="AA35" s="6">
        <v>20</v>
      </c>
      <c r="AB35" s="6">
        <v>0</v>
      </c>
      <c r="AC35" s="19">
        <f t="shared" si="8"/>
        <v>0</v>
      </c>
      <c r="AD35" s="6">
        <v>22</v>
      </c>
      <c r="AE35" s="6">
        <v>0</v>
      </c>
      <c r="AF35" s="19">
        <f t="shared" si="9"/>
        <v>0</v>
      </c>
      <c r="AG35" s="6">
        <f t="shared" si="10"/>
        <v>22</v>
      </c>
      <c r="AH35" s="7">
        <f t="shared" si="11"/>
        <v>0</v>
      </c>
      <c r="AI35" s="7">
        <f t="shared" si="12"/>
        <v>0</v>
      </c>
      <c r="AJ35" s="8">
        <f t="shared" si="13"/>
        <v>0</v>
      </c>
      <c r="AK35" s="7" t="s">
        <v>78</v>
      </c>
    </row>
    <row r="36" spans="1:37" x14ac:dyDescent="0.25">
      <c r="A36" s="31"/>
      <c r="B36" s="2" t="s">
        <v>41</v>
      </c>
      <c r="C36" s="6">
        <v>10</v>
      </c>
      <c r="D36" s="6">
        <v>0</v>
      </c>
      <c r="E36" s="19">
        <f t="shared" si="0"/>
        <v>0</v>
      </c>
      <c r="F36" s="6">
        <v>1</v>
      </c>
      <c r="G36" s="6">
        <v>0</v>
      </c>
      <c r="H36" s="19">
        <f t="shared" si="1"/>
        <v>0</v>
      </c>
      <c r="I36" s="6">
        <v>3</v>
      </c>
      <c r="J36" s="6">
        <v>0</v>
      </c>
      <c r="K36" s="19">
        <f t="shared" si="2"/>
        <v>0</v>
      </c>
      <c r="L36" s="6">
        <v>5</v>
      </c>
      <c r="M36" s="6">
        <v>0</v>
      </c>
      <c r="N36" s="19">
        <f t="shared" si="3"/>
        <v>0</v>
      </c>
      <c r="O36" s="6">
        <v>7</v>
      </c>
      <c r="P36" s="6">
        <v>0</v>
      </c>
      <c r="Q36" s="19">
        <f t="shared" si="4"/>
        <v>0</v>
      </c>
      <c r="R36" s="6">
        <v>9</v>
      </c>
      <c r="S36" s="6">
        <v>0</v>
      </c>
      <c r="T36" s="19">
        <f t="shared" si="5"/>
        <v>0</v>
      </c>
      <c r="U36" s="6">
        <v>10</v>
      </c>
      <c r="V36" s="6">
        <v>1</v>
      </c>
      <c r="W36" s="19">
        <f t="shared" si="6"/>
        <v>0.1</v>
      </c>
      <c r="X36" s="6">
        <v>15</v>
      </c>
      <c r="Y36" s="6">
        <v>1</v>
      </c>
      <c r="Z36" s="19">
        <f t="shared" si="7"/>
        <v>6.6666666666666666E-2</v>
      </c>
      <c r="AA36" s="6">
        <v>16</v>
      </c>
      <c r="AB36" s="6">
        <v>4</v>
      </c>
      <c r="AC36" s="19">
        <f t="shared" si="8"/>
        <v>0.25</v>
      </c>
      <c r="AD36" s="6">
        <v>14</v>
      </c>
      <c r="AE36" s="6">
        <v>2</v>
      </c>
      <c r="AF36" s="19">
        <f t="shared" si="9"/>
        <v>0.14285714285714285</v>
      </c>
      <c r="AG36" s="6">
        <f t="shared" si="10"/>
        <v>10</v>
      </c>
      <c r="AH36" s="7">
        <f t="shared" si="11"/>
        <v>8</v>
      </c>
      <c r="AI36" s="7">
        <f t="shared" si="12"/>
        <v>1</v>
      </c>
      <c r="AJ36" s="8">
        <f t="shared" si="13"/>
        <v>5.5952380952380955E-2</v>
      </c>
      <c r="AK36" s="7" t="s">
        <v>78</v>
      </c>
    </row>
    <row r="37" spans="1:37" x14ac:dyDescent="0.25">
      <c r="A37" s="31"/>
      <c r="B37" s="2" t="s">
        <v>44</v>
      </c>
      <c r="C37" s="6">
        <v>10</v>
      </c>
      <c r="D37" s="6">
        <v>0</v>
      </c>
      <c r="E37" s="19">
        <f t="shared" ref="E37:E54" si="16">D37/C37</f>
        <v>0</v>
      </c>
      <c r="F37" s="6">
        <v>14</v>
      </c>
      <c r="G37" s="6">
        <v>0</v>
      </c>
      <c r="H37" s="19">
        <f t="shared" ref="H37:H54" si="17">G37/F37</f>
        <v>0</v>
      </c>
      <c r="I37" s="6">
        <v>8</v>
      </c>
      <c r="J37" s="6">
        <v>1</v>
      </c>
      <c r="K37" s="19">
        <f t="shared" ref="K37:K54" si="18">J37/I37</f>
        <v>0.125</v>
      </c>
      <c r="L37" s="6">
        <v>8</v>
      </c>
      <c r="M37" s="6">
        <v>0</v>
      </c>
      <c r="N37" s="19">
        <f t="shared" ref="N37:N54" si="19">M37/L37</f>
        <v>0</v>
      </c>
      <c r="O37" s="6">
        <v>7</v>
      </c>
      <c r="P37" s="6">
        <v>0</v>
      </c>
      <c r="Q37" s="19">
        <f t="shared" ref="Q37:Q54" si="20">P37/O37</f>
        <v>0</v>
      </c>
      <c r="R37" s="6">
        <v>12</v>
      </c>
      <c r="S37" s="6">
        <v>0</v>
      </c>
      <c r="T37" s="19">
        <f t="shared" ref="T37:T54" si="21">S37/R37</f>
        <v>0</v>
      </c>
      <c r="U37" s="6">
        <v>12</v>
      </c>
      <c r="V37" s="6">
        <v>0</v>
      </c>
      <c r="W37" s="19">
        <f t="shared" ref="W37:W54" si="22">V37/U37</f>
        <v>0</v>
      </c>
      <c r="X37" s="6">
        <v>7</v>
      </c>
      <c r="Y37" s="6">
        <v>0</v>
      </c>
      <c r="Z37" s="19">
        <f t="shared" ref="Z37:Z54" si="23">Y37/X37</f>
        <v>0</v>
      </c>
      <c r="AA37" s="6">
        <v>9</v>
      </c>
      <c r="AB37" s="6">
        <v>0</v>
      </c>
      <c r="AC37" s="19">
        <f t="shared" ref="AC37:AC54" si="24">AB37/AA37</f>
        <v>0</v>
      </c>
      <c r="AD37" s="6">
        <v>9</v>
      </c>
      <c r="AE37" s="6">
        <v>1</v>
      </c>
      <c r="AF37" s="19">
        <f t="shared" ref="AF37:AF54" si="25">AE37/AD37</f>
        <v>0.1111111111111111</v>
      </c>
      <c r="AG37" s="6">
        <f t="shared" si="10"/>
        <v>10</v>
      </c>
      <c r="AH37" s="7">
        <f t="shared" si="11"/>
        <v>2</v>
      </c>
      <c r="AI37" s="7">
        <f t="shared" si="12"/>
        <v>0</v>
      </c>
      <c r="AJ37" s="8">
        <f t="shared" si="13"/>
        <v>2.361111111111111E-2</v>
      </c>
      <c r="AK37" s="7" t="s">
        <v>78</v>
      </c>
    </row>
    <row r="38" spans="1:37" x14ac:dyDescent="0.25">
      <c r="A38" s="31"/>
      <c r="B38" s="2" t="s">
        <v>45</v>
      </c>
      <c r="C38" s="6">
        <v>13</v>
      </c>
      <c r="D38" s="6">
        <v>0</v>
      </c>
      <c r="E38" s="19">
        <f t="shared" si="16"/>
        <v>0</v>
      </c>
      <c r="F38" s="6">
        <v>2</v>
      </c>
      <c r="G38" s="6">
        <v>0</v>
      </c>
      <c r="H38" s="19">
        <f t="shared" si="17"/>
        <v>0</v>
      </c>
      <c r="I38" s="6">
        <v>2</v>
      </c>
      <c r="J38" s="6">
        <v>0</v>
      </c>
      <c r="K38" s="19">
        <f t="shared" si="18"/>
        <v>0</v>
      </c>
      <c r="L38" s="6">
        <v>5</v>
      </c>
      <c r="M38" s="6">
        <v>0</v>
      </c>
      <c r="N38" s="19">
        <f t="shared" si="19"/>
        <v>0</v>
      </c>
      <c r="O38" s="6">
        <v>6</v>
      </c>
      <c r="P38" s="6">
        <v>0</v>
      </c>
      <c r="Q38" s="19">
        <f t="shared" si="20"/>
        <v>0</v>
      </c>
      <c r="R38" s="6">
        <v>7</v>
      </c>
      <c r="S38" s="6">
        <v>0</v>
      </c>
      <c r="T38" s="19">
        <f t="shared" si="21"/>
        <v>0</v>
      </c>
      <c r="U38" s="6">
        <v>7</v>
      </c>
      <c r="V38" s="6">
        <v>2</v>
      </c>
      <c r="W38" s="19">
        <f t="shared" si="22"/>
        <v>0.2857142857142857</v>
      </c>
      <c r="X38" s="6">
        <v>7</v>
      </c>
      <c r="Y38" s="6">
        <v>0</v>
      </c>
      <c r="Z38" s="19">
        <f t="shared" si="23"/>
        <v>0</v>
      </c>
      <c r="AA38" s="6">
        <v>10</v>
      </c>
      <c r="AB38" s="6">
        <v>0</v>
      </c>
      <c r="AC38" s="19">
        <f t="shared" si="24"/>
        <v>0</v>
      </c>
      <c r="AD38" s="6">
        <v>11</v>
      </c>
      <c r="AE38" s="6">
        <v>0</v>
      </c>
      <c r="AF38" s="19">
        <f t="shared" si="25"/>
        <v>0</v>
      </c>
      <c r="AG38" s="6">
        <f t="shared" si="10"/>
        <v>13</v>
      </c>
      <c r="AH38" s="7">
        <f t="shared" si="11"/>
        <v>2</v>
      </c>
      <c r="AI38" s="7">
        <f t="shared" si="12"/>
        <v>0</v>
      </c>
      <c r="AJ38" s="8">
        <f t="shared" si="13"/>
        <v>2.8571428571428571E-2</v>
      </c>
      <c r="AK38" s="7" t="s">
        <v>78</v>
      </c>
    </row>
    <row r="39" spans="1:37" x14ac:dyDescent="0.25">
      <c r="A39" s="31"/>
      <c r="B39" s="2" t="s">
        <v>46</v>
      </c>
      <c r="C39" s="6">
        <v>20</v>
      </c>
      <c r="D39" s="6">
        <v>0</v>
      </c>
      <c r="E39" s="19">
        <f t="shared" si="16"/>
        <v>0</v>
      </c>
      <c r="F39" s="6">
        <v>9</v>
      </c>
      <c r="G39" s="6">
        <v>0</v>
      </c>
      <c r="H39" s="19">
        <f t="shared" si="17"/>
        <v>0</v>
      </c>
      <c r="I39" s="6">
        <v>11</v>
      </c>
      <c r="J39" s="6">
        <v>0</v>
      </c>
      <c r="K39" s="19">
        <f t="shared" si="18"/>
        <v>0</v>
      </c>
      <c r="L39" s="6">
        <v>10</v>
      </c>
      <c r="M39" s="6">
        <v>0</v>
      </c>
      <c r="N39" s="19">
        <f t="shared" si="19"/>
        <v>0</v>
      </c>
      <c r="O39" s="6">
        <v>12</v>
      </c>
      <c r="P39" s="6">
        <v>1</v>
      </c>
      <c r="Q39" s="19">
        <f t="shared" si="20"/>
        <v>8.3333333333333329E-2</v>
      </c>
      <c r="R39" s="6">
        <v>15</v>
      </c>
      <c r="S39" s="6">
        <v>0</v>
      </c>
      <c r="T39" s="19">
        <f t="shared" si="21"/>
        <v>0</v>
      </c>
      <c r="U39" s="6">
        <v>17</v>
      </c>
      <c r="V39" s="6">
        <v>0</v>
      </c>
      <c r="W39" s="19">
        <f t="shared" si="22"/>
        <v>0</v>
      </c>
      <c r="X39" s="6">
        <v>15</v>
      </c>
      <c r="Y39" s="6">
        <v>0</v>
      </c>
      <c r="Z39" s="19">
        <f t="shared" si="23"/>
        <v>0</v>
      </c>
      <c r="AA39" s="6">
        <v>21</v>
      </c>
      <c r="AB39" s="6">
        <v>0</v>
      </c>
      <c r="AC39" s="19">
        <f t="shared" si="24"/>
        <v>0</v>
      </c>
      <c r="AD39" s="6">
        <v>20</v>
      </c>
      <c r="AE39" s="6">
        <v>0</v>
      </c>
      <c r="AF39" s="19">
        <f t="shared" si="25"/>
        <v>0</v>
      </c>
      <c r="AG39" s="6">
        <f t="shared" si="10"/>
        <v>20</v>
      </c>
      <c r="AH39" s="7">
        <f t="shared" si="11"/>
        <v>1</v>
      </c>
      <c r="AI39" s="7">
        <f t="shared" si="12"/>
        <v>0</v>
      </c>
      <c r="AJ39" s="8">
        <f t="shared" si="13"/>
        <v>8.3333333333333332E-3</v>
      </c>
      <c r="AK39" s="7" t="s">
        <v>78</v>
      </c>
    </row>
    <row r="40" spans="1:37" x14ac:dyDescent="0.25">
      <c r="A40" s="31"/>
      <c r="B40" s="2" t="s">
        <v>47</v>
      </c>
      <c r="C40" s="6">
        <v>55</v>
      </c>
      <c r="D40" s="6">
        <v>0</v>
      </c>
      <c r="E40" s="19">
        <f t="shared" si="16"/>
        <v>0</v>
      </c>
      <c r="F40" s="6">
        <v>22</v>
      </c>
      <c r="G40" s="6">
        <v>0</v>
      </c>
      <c r="H40" s="19">
        <f t="shared" si="17"/>
        <v>0</v>
      </c>
      <c r="I40" s="6">
        <v>23</v>
      </c>
      <c r="J40" s="6">
        <v>1</v>
      </c>
      <c r="K40" s="19">
        <f t="shared" si="18"/>
        <v>4.3478260869565216E-2</v>
      </c>
      <c r="L40" s="6">
        <v>34</v>
      </c>
      <c r="M40" s="6">
        <v>1</v>
      </c>
      <c r="N40" s="19">
        <f t="shared" si="19"/>
        <v>2.9411764705882353E-2</v>
      </c>
      <c r="O40" s="6">
        <v>35</v>
      </c>
      <c r="P40" s="6">
        <v>2</v>
      </c>
      <c r="Q40" s="19">
        <f t="shared" si="20"/>
        <v>5.7142857142857141E-2</v>
      </c>
      <c r="R40" s="6">
        <v>40</v>
      </c>
      <c r="S40" s="6">
        <v>1</v>
      </c>
      <c r="T40" s="19">
        <f t="shared" si="21"/>
        <v>2.5000000000000001E-2</v>
      </c>
      <c r="U40" s="6">
        <v>43</v>
      </c>
      <c r="V40" s="6">
        <v>0</v>
      </c>
      <c r="W40" s="19">
        <f t="shared" si="22"/>
        <v>0</v>
      </c>
      <c r="X40" s="6">
        <v>46</v>
      </c>
      <c r="Y40" s="6">
        <v>0</v>
      </c>
      <c r="Z40" s="19">
        <f t="shared" si="23"/>
        <v>0</v>
      </c>
      <c r="AA40" s="6">
        <v>49</v>
      </c>
      <c r="AB40" s="6">
        <v>0</v>
      </c>
      <c r="AC40" s="19">
        <f t="shared" si="24"/>
        <v>0</v>
      </c>
      <c r="AD40" s="6">
        <v>52</v>
      </c>
      <c r="AE40" s="6">
        <v>0</v>
      </c>
      <c r="AF40" s="19">
        <f t="shared" si="25"/>
        <v>0</v>
      </c>
      <c r="AG40" s="6">
        <f t="shared" si="10"/>
        <v>55</v>
      </c>
      <c r="AH40" s="7">
        <f t="shared" si="11"/>
        <v>5</v>
      </c>
      <c r="AI40" s="7">
        <f t="shared" si="12"/>
        <v>1</v>
      </c>
      <c r="AJ40" s="8">
        <f t="shared" si="13"/>
        <v>1.550328827183047E-2</v>
      </c>
      <c r="AK40" s="7" t="str">
        <f t="shared" ref="AK40" si="26">IF(AJ40&lt;0.01,"راكد",IF(AJ40&lt;0.15,"مشبع","مطلوب"))</f>
        <v>مشبع</v>
      </c>
    </row>
    <row r="41" spans="1:37" x14ac:dyDescent="0.25">
      <c r="A41" s="31"/>
      <c r="B41" s="2" t="s">
        <v>48</v>
      </c>
      <c r="C41" s="6">
        <v>13</v>
      </c>
      <c r="D41" s="6">
        <v>0</v>
      </c>
      <c r="E41" s="19">
        <f t="shared" si="16"/>
        <v>0</v>
      </c>
      <c r="F41" s="6">
        <v>0</v>
      </c>
      <c r="G41" s="6">
        <v>0</v>
      </c>
      <c r="H41" s="19" t="e">
        <f t="shared" si="17"/>
        <v>#DIV/0!</v>
      </c>
      <c r="I41" s="6">
        <v>0</v>
      </c>
      <c r="J41" s="6">
        <v>0</v>
      </c>
      <c r="K41" s="19" t="e">
        <f t="shared" si="18"/>
        <v>#DIV/0!</v>
      </c>
      <c r="L41" s="6">
        <v>0</v>
      </c>
      <c r="M41" s="6">
        <v>0</v>
      </c>
      <c r="N41" s="19" t="e">
        <f t="shared" si="19"/>
        <v>#DIV/0!</v>
      </c>
      <c r="O41" s="6">
        <v>0</v>
      </c>
      <c r="P41" s="6">
        <v>0</v>
      </c>
      <c r="Q41" s="19" t="e">
        <f t="shared" si="20"/>
        <v>#DIV/0!</v>
      </c>
      <c r="R41" s="6">
        <v>0</v>
      </c>
      <c r="S41" s="6">
        <v>0</v>
      </c>
      <c r="T41" s="19" t="e">
        <f t="shared" si="21"/>
        <v>#DIV/0!</v>
      </c>
      <c r="U41" s="6">
        <v>0</v>
      </c>
      <c r="V41" s="6">
        <v>0</v>
      </c>
      <c r="W41" s="19" t="e">
        <f t="shared" si="22"/>
        <v>#DIV/0!</v>
      </c>
      <c r="X41" s="6">
        <v>0</v>
      </c>
      <c r="Y41" s="6">
        <v>0</v>
      </c>
      <c r="Z41" s="19" t="e">
        <f t="shared" si="23"/>
        <v>#DIV/0!</v>
      </c>
      <c r="AA41" s="6">
        <v>0</v>
      </c>
      <c r="AB41" s="6">
        <v>0</v>
      </c>
      <c r="AC41" s="19" t="e">
        <f t="shared" si="24"/>
        <v>#DIV/0!</v>
      </c>
      <c r="AD41" s="6">
        <v>4</v>
      </c>
      <c r="AE41" s="6">
        <v>0</v>
      </c>
      <c r="AF41" s="19">
        <f t="shared" si="25"/>
        <v>0</v>
      </c>
      <c r="AG41" s="6">
        <f t="shared" si="10"/>
        <v>13</v>
      </c>
      <c r="AH41" s="7">
        <f t="shared" si="11"/>
        <v>0</v>
      </c>
      <c r="AI41" s="7">
        <f t="shared" si="12"/>
        <v>0</v>
      </c>
      <c r="AJ41" s="8">
        <f>AVERAGE(E41,AF41)</f>
        <v>0</v>
      </c>
      <c r="AK41" s="7" t="s">
        <v>78</v>
      </c>
    </row>
    <row r="42" spans="1:37" x14ac:dyDescent="0.25">
      <c r="A42" s="31"/>
      <c r="B42" s="2" t="s">
        <v>51</v>
      </c>
      <c r="C42" s="6">
        <v>15</v>
      </c>
      <c r="D42" s="6">
        <v>0</v>
      </c>
      <c r="E42" s="19">
        <f t="shared" si="16"/>
        <v>0</v>
      </c>
      <c r="F42" s="6">
        <v>0</v>
      </c>
      <c r="G42" s="6">
        <v>0</v>
      </c>
      <c r="H42" s="19" t="e">
        <f t="shared" si="17"/>
        <v>#DIV/0!</v>
      </c>
      <c r="I42" s="6">
        <v>0</v>
      </c>
      <c r="J42" s="6">
        <v>0</v>
      </c>
      <c r="K42" s="19" t="e">
        <f t="shared" si="18"/>
        <v>#DIV/0!</v>
      </c>
      <c r="L42" s="6">
        <v>0</v>
      </c>
      <c r="M42" s="6">
        <v>0</v>
      </c>
      <c r="N42" s="19" t="e">
        <f t="shared" si="19"/>
        <v>#DIV/0!</v>
      </c>
      <c r="O42" s="6">
        <v>1</v>
      </c>
      <c r="P42" s="6">
        <v>0</v>
      </c>
      <c r="Q42" s="19">
        <f t="shared" si="20"/>
        <v>0</v>
      </c>
      <c r="R42" s="6">
        <v>6</v>
      </c>
      <c r="S42" s="6">
        <v>0</v>
      </c>
      <c r="T42" s="19">
        <f t="shared" si="21"/>
        <v>0</v>
      </c>
      <c r="U42" s="6">
        <v>12</v>
      </c>
      <c r="V42" s="6">
        <v>2</v>
      </c>
      <c r="W42" s="19">
        <f t="shared" si="22"/>
        <v>0.16666666666666666</v>
      </c>
      <c r="X42" s="6">
        <v>14</v>
      </c>
      <c r="Y42" s="6">
        <v>3</v>
      </c>
      <c r="Z42" s="19">
        <f t="shared" si="23"/>
        <v>0.21428571428571427</v>
      </c>
      <c r="AA42" s="6">
        <v>15</v>
      </c>
      <c r="AB42" s="6">
        <v>0</v>
      </c>
      <c r="AC42" s="19">
        <f t="shared" si="24"/>
        <v>0</v>
      </c>
      <c r="AD42" s="6">
        <v>17</v>
      </c>
      <c r="AE42" s="6">
        <v>0</v>
      </c>
      <c r="AF42" s="19">
        <f t="shared" si="25"/>
        <v>0</v>
      </c>
      <c r="AG42" s="6">
        <f t="shared" si="10"/>
        <v>15</v>
      </c>
      <c r="AH42" s="7">
        <f t="shared" si="11"/>
        <v>5</v>
      </c>
      <c r="AI42" s="7">
        <f t="shared" si="12"/>
        <v>1</v>
      </c>
      <c r="AJ42" s="8">
        <f>AVERAGE(E42,Q42,T42,W42,Z42,AC42,AF42)</f>
        <v>5.4421768707482991E-2</v>
      </c>
      <c r="AK42" s="7" t="s">
        <v>78</v>
      </c>
    </row>
    <row r="43" spans="1:37" x14ac:dyDescent="0.25">
      <c r="A43" s="31"/>
      <c r="B43" s="2" t="s">
        <v>53</v>
      </c>
      <c r="C43" s="6">
        <v>16</v>
      </c>
      <c r="D43" s="6">
        <v>0</v>
      </c>
      <c r="E43" s="19">
        <f t="shared" si="16"/>
        <v>0</v>
      </c>
      <c r="F43" s="6">
        <v>5</v>
      </c>
      <c r="G43" s="6">
        <v>0</v>
      </c>
      <c r="H43" s="19">
        <f t="shared" si="17"/>
        <v>0</v>
      </c>
      <c r="I43" s="6">
        <v>5</v>
      </c>
      <c r="J43" s="6">
        <v>0</v>
      </c>
      <c r="K43" s="19">
        <f t="shared" si="18"/>
        <v>0</v>
      </c>
      <c r="L43" s="6">
        <v>4</v>
      </c>
      <c r="M43" s="6">
        <v>0</v>
      </c>
      <c r="N43" s="19">
        <f t="shared" si="19"/>
        <v>0</v>
      </c>
      <c r="O43" s="6">
        <v>2</v>
      </c>
      <c r="P43" s="6">
        <v>1</v>
      </c>
      <c r="Q43" s="19">
        <f t="shared" si="20"/>
        <v>0.5</v>
      </c>
      <c r="R43" s="6">
        <v>3</v>
      </c>
      <c r="S43" s="6">
        <v>0</v>
      </c>
      <c r="T43" s="19">
        <f t="shared" si="21"/>
        <v>0</v>
      </c>
      <c r="U43" s="6">
        <v>4</v>
      </c>
      <c r="V43" s="6">
        <v>0</v>
      </c>
      <c r="W43" s="19">
        <f t="shared" si="22"/>
        <v>0</v>
      </c>
      <c r="X43" s="6">
        <v>8</v>
      </c>
      <c r="Y43" s="6">
        <v>0</v>
      </c>
      <c r="Z43" s="19">
        <f t="shared" si="23"/>
        <v>0</v>
      </c>
      <c r="AA43" s="6">
        <v>12</v>
      </c>
      <c r="AB43" s="6">
        <v>1</v>
      </c>
      <c r="AC43" s="19">
        <f t="shared" si="24"/>
        <v>8.3333333333333329E-2</v>
      </c>
      <c r="AD43" s="6">
        <v>13</v>
      </c>
      <c r="AE43" s="6">
        <v>0</v>
      </c>
      <c r="AF43" s="19">
        <f t="shared" si="25"/>
        <v>0</v>
      </c>
      <c r="AG43" s="6">
        <f t="shared" si="10"/>
        <v>16</v>
      </c>
      <c r="AH43" s="7">
        <f t="shared" si="11"/>
        <v>2</v>
      </c>
      <c r="AI43" s="7">
        <f t="shared" si="12"/>
        <v>0</v>
      </c>
      <c r="AJ43" s="8">
        <f t="shared" si="13"/>
        <v>5.8333333333333334E-2</v>
      </c>
      <c r="AK43" s="7" t="s">
        <v>78</v>
      </c>
    </row>
    <row r="44" spans="1:37" x14ac:dyDescent="0.25">
      <c r="A44" s="28" t="s">
        <v>54</v>
      </c>
      <c r="B44" s="2" t="s">
        <v>55</v>
      </c>
      <c r="C44" s="6">
        <v>84</v>
      </c>
      <c r="D44" s="6">
        <v>0</v>
      </c>
      <c r="E44" s="19">
        <f t="shared" si="16"/>
        <v>0</v>
      </c>
      <c r="F44" s="6">
        <v>15</v>
      </c>
      <c r="G44" s="6">
        <v>0</v>
      </c>
      <c r="H44" s="19">
        <f t="shared" si="17"/>
        <v>0</v>
      </c>
      <c r="I44" s="6">
        <v>15</v>
      </c>
      <c r="J44" s="6">
        <v>0</v>
      </c>
      <c r="K44" s="19">
        <f t="shared" si="18"/>
        <v>0</v>
      </c>
      <c r="L44" s="6">
        <v>21</v>
      </c>
      <c r="M44" s="6">
        <v>0</v>
      </c>
      <c r="N44" s="19">
        <f t="shared" si="19"/>
        <v>0</v>
      </c>
      <c r="O44" s="6">
        <v>21</v>
      </c>
      <c r="P44" s="6">
        <v>0</v>
      </c>
      <c r="Q44" s="19">
        <f t="shared" si="20"/>
        <v>0</v>
      </c>
      <c r="R44" s="6">
        <v>40</v>
      </c>
      <c r="S44" s="6">
        <v>1</v>
      </c>
      <c r="T44" s="19">
        <f t="shared" si="21"/>
        <v>2.5000000000000001E-2</v>
      </c>
      <c r="U44" s="6">
        <v>46</v>
      </c>
      <c r="V44" s="6">
        <v>0</v>
      </c>
      <c r="W44" s="19">
        <f t="shared" si="22"/>
        <v>0</v>
      </c>
      <c r="X44" s="6">
        <v>61</v>
      </c>
      <c r="Y44" s="6">
        <v>0</v>
      </c>
      <c r="Z44" s="19">
        <f t="shared" si="23"/>
        <v>0</v>
      </c>
      <c r="AA44" s="6">
        <v>67</v>
      </c>
      <c r="AB44" s="6">
        <v>1</v>
      </c>
      <c r="AC44" s="19">
        <f t="shared" si="24"/>
        <v>1.4925373134328358E-2</v>
      </c>
      <c r="AD44" s="6">
        <v>69</v>
      </c>
      <c r="AE44" s="6">
        <v>0</v>
      </c>
      <c r="AF44" s="19">
        <f t="shared" si="25"/>
        <v>0</v>
      </c>
      <c r="AG44" s="6">
        <f t="shared" si="10"/>
        <v>84</v>
      </c>
      <c r="AH44" s="7">
        <f t="shared" si="11"/>
        <v>2</v>
      </c>
      <c r="AI44" s="7">
        <f t="shared" si="12"/>
        <v>0</v>
      </c>
      <c r="AJ44" s="8">
        <f t="shared" si="13"/>
        <v>3.9925373134328361E-3</v>
      </c>
      <c r="AK44" s="7" t="str">
        <f t="shared" ref="AK44:AK54" si="27">IF(AJ44&lt;0.01,"راكد",IF(AJ44&lt;0.15,"مشبع","مطلوب"))</f>
        <v>راكد</v>
      </c>
    </row>
    <row r="45" spans="1:37" x14ac:dyDescent="0.25">
      <c r="A45" s="29"/>
      <c r="B45" s="2" t="s">
        <v>57</v>
      </c>
      <c r="C45" s="6">
        <v>103</v>
      </c>
      <c r="D45" s="6">
        <v>0</v>
      </c>
      <c r="E45" s="19">
        <f t="shared" si="16"/>
        <v>0</v>
      </c>
      <c r="F45" s="6">
        <v>24</v>
      </c>
      <c r="G45" s="6">
        <v>0</v>
      </c>
      <c r="H45" s="19">
        <f t="shared" si="17"/>
        <v>0</v>
      </c>
      <c r="I45" s="6">
        <v>28</v>
      </c>
      <c r="J45" s="6">
        <v>2</v>
      </c>
      <c r="K45" s="19">
        <f t="shared" si="18"/>
        <v>7.1428571428571425E-2</v>
      </c>
      <c r="L45" s="6">
        <v>37</v>
      </c>
      <c r="M45" s="6">
        <v>0</v>
      </c>
      <c r="N45" s="19">
        <f t="shared" si="19"/>
        <v>0</v>
      </c>
      <c r="O45" s="6">
        <v>43</v>
      </c>
      <c r="P45" s="6">
        <v>0</v>
      </c>
      <c r="Q45" s="19">
        <f t="shared" si="20"/>
        <v>0</v>
      </c>
      <c r="R45" s="6">
        <v>55</v>
      </c>
      <c r="S45" s="6">
        <v>0</v>
      </c>
      <c r="T45" s="19">
        <f t="shared" si="21"/>
        <v>0</v>
      </c>
      <c r="U45" s="6">
        <v>56</v>
      </c>
      <c r="V45" s="6">
        <v>0</v>
      </c>
      <c r="W45" s="19">
        <f t="shared" si="22"/>
        <v>0</v>
      </c>
      <c r="X45" s="6">
        <v>80</v>
      </c>
      <c r="Y45" s="6">
        <v>0</v>
      </c>
      <c r="Z45" s="19">
        <f t="shared" si="23"/>
        <v>0</v>
      </c>
      <c r="AA45" s="6">
        <v>92</v>
      </c>
      <c r="AB45" s="6">
        <v>1</v>
      </c>
      <c r="AC45" s="19">
        <f t="shared" si="24"/>
        <v>1.0869565217391304E-2</v>
      </c>
      <c r="AD45" s="6">
        <v>100</v>
      </c>
      <c r="AE45" s="6">
        <v>0</v>
      </c>
      <c r="AF45" s="19">
        <f t="shared" si="25"/>
        <v>0</v>
      </c>
      <c r="AG45" s="6">
        <f t="shared" si="10"/>
        <v>103</v>
      </c>
      <c r="AH45" s="7">
        <f t="shared" si="11"/>
        <v>3</v>
      </c>
      <c r="AI45" s="7">
        <f t="shared" si="12"/>
        <v>0</v>
      </c>
      <c r="AJ45" s="8">
        <f t="shared" si="13"/>
        <v>8.2298136645962729E-3</v>
      </c>
      <c r="AK45" s="7" t="str">
        <f t="shared" si="27"/>
        <v>راكد</v>
      </c>
    </row>
    <row r="46" spans="1:37" x14ac:dyDescent="0.25">
      <c r="A46" s="29"/>
      <c r="B46" s="2" t="s">
        <v>58</v>
      </c>
      <c r="C46" s="6">
        <v>305</v>
      </c>
      <c r="D46" s="6">
        <v>1</v>
      </c>
      <c r="E46" s="19">
        <f t="shared" si="16"/>
        <v>3.2786885245901639E-3</v>
      </c>
      <c r="F46" s="6">
        <v>40</v>
      </c>
      <c r="G46" s="6">
        <v>6</v>
      </c>
      <c r="H46" s="19">
        <f t="shared" si="17"/>
        <v>0.15</v>
      </c>
      <c r="I46" s="6">
        <v>41</v>
      </c>
      <c r="J46" s="6">
        <v>5</v>
      </c>
      <c r="K46" s="19">
        <f t="shared" si="18"/>
        <v>0.12195121951219512</v>
      </c>
      <c r="L46" s="6">
        <v>59</v>
      </c>
      <c r="M46" s="6">
        <v>9</v>
      </c>
      <c r="N46" s="19">
        <f t="shared" si="19"/>
        <v>0.15254237288135594</v>
      </c>
      <c r="O46" s="6">
        <v>59</v>
      </c>
      <c r="P46" s="6">
        <v>0</v>
      </c>
      <c r="Q46" s="19">
        <f t="shared" si="20"/>
        <v>0</v>
      </c>
      <c r="R46" s="6">
        <v>89</v>
      </c>
      <c r="S46" s="6">
        <v>3</v>
      </c>
      <c r="T46" s="19">
        <f t="shared" si="21"/>
        <v>3.3707865168539325E-2</v>
      </c>
      <c r="U46" s="6">
        <v>119</v>
      </c>
      <c r="V46" s="6">
        <v>1</v>
      </c>
      <c r="W46" s="19">
        <f t="shared" si="22"/>
        <v>8.4033613445378148E-3</v>
      </c>
      <c r="X46" s="6">
        <v>178</v>
      </c>
      <c r="Y46" s="6">
        <v>4</v>
      </c>
      <c r="Z46" s="19">
        <f t="shared" si="23"/>
        <v>2.247191011235955E-2</v>
      </c>
      <c r="AA46" s="6">
        <v>237</v>
      </c>
      <c r="AB46" s="6">
        <v>6</v>
      </c>
      <c r="AC46" s="19">
        <f t="shared" si="24"/>
        <v>2.5316455696202531E-2</v>
      </c>
      <c r="AD46" s="6">
        <v>246</v>
      </c>
      <c r="AE46" s="6">
        <v>1</v>
      </c>
      <c r="AF46" s="19">
        <f t="shared" si="25"/>
        <v>4.0650406504065045E-3</v>
      </c>
      <c r="AG46" s="6">
        <f t="shared" si="10"/>
        <v>305</v>
      </c>
      <c r="AH46" s="7">
        <f t="shared" si="11"/>
        <v>36</v>
      </c>
      <c r="AI46" s="7">
        <f t="shared" si="12"/>
        <v>4</v>
      </c>
      <c r="AJ46" s="8">
        <f t="shared" si="13"/>
        <v>5.2173691389018693E-2</v>
      </c>
      <c r="AK46" s="7" t="str">
        <f t="shared" si="27"/>
        <v>مشبع</v>
      </c>
    </row>
    <row r="47" spans="1:37" x14ac:dyDescent="0.25">
      <c r="A47" s="30" t="s">
        <v>59</v>
      </c>
      <c r="B47" s="2" t="s">
        <v>60</v>
      </c>
      <c r="C47" s="6">
        <v>158</v>
      </c>
      <c r="D47" s="6">
        <v>0</v>
      </c>
      <c r="E47" s="19">
        <f t="shared" si="16"/>
        <v>0</v>
      </c>
      <c r="F47" s="6">
        <v>26</v>
      </c>
      <c r="G47" s="6">
        <v>1</v>
      </c>
      <c r="H47" s="19">
        <f t="shared" si="17"/>
        <v>3.8461538461538464E-2</v>
      </c>
      <c r="I47" s="6">
        <v>29</v>
      </c>
      <c r="J47" s="6">
        <v>0</v>
      </c>
      <c r="K47" s="19">
        <f t="shared" si="18"/>
        <v>0</v>
      </c>
      <c r="L47" s="6">
        <v>62</v>
      </c>
      <c r="M47" s="6">
        <v>1</v>
      </c>
      <c r="N47" s="19">
        <f t="shared" si="19"/>
        <v>1.6129032258064516E-2</v>
      </c>
      <c r="O47" s="6">
        <v>71</v>
      </c>
      <c r="P47" s="6">
        <v>0</v>
      </c>
      <c r="Q47" s="19">
        <f t="shared" si="20"/>
        <v>0</v>
      </c>
      <c r="R47" s="6">
        <v>91</v>
      </c>
      <c r="S47" s="6">
        <v>0</v>
      </c>
      <c r="T47" s="19">
        <f t="shared" si="21"/>
        <v>0</v>
      </c>
      <c r="U47" s="6">
        <v>99</v>
      </c>
      <c r="V47" s="6">
        <v>2</v>
      </c>
      <c r="W47" s="19">
        <f t="shared" si="22"/>
        <v>2.0202020202020204E-2</v>
      </c>
      <c r="X47" s="6">
        <v>110</v>
      </c>
      <c r="Y47" s="6">
        <v>0</v>
      </c>
      <c r="Z47" s="19">
        <f t="shared" si="23"/>
        <v>0</v>
      </c>
      <c r="AA47" s="6">
        <v>128</v>
      </c>
      <c r="AB47" s="6">
        <v>1</v>
      </c>
      <c r="AC47" s="19">
        <f t="shared" si="24"/>
        <v>7.8125E-3</v>
      </c>
      <c r="AD47" s="6">
        <v>130</v>
      </c>
      <c r="AE47" s="6">
        <v>0</v>
      </c>
      <c r="AF47" s="19">
        <f t="shared" si="25"/>
        <v>0</v>
      </c>
      <c r="AG47" s="6">
        <f t="shared" si="10"/>
        <v>158</v>
      </c>
      <c r="AH47" s="7">
        <f t="shared" si="11"/>
        <v>5</v>
      </c>
      <c r="AI47" s="7">
        <f t="shared" si="12"/>
        <v>1</v>
      </c>
      <c r="AJ47" s="8">
        <f t="shared" si="13"/>
        <v>8.2605090921623187E-3</v>
      </c>
      <c r="AK47" s="7" t="str">
        <f t="shared" si="27"/>
        <v>راكد</v>
      </c>
    </row>
    <row r="48" spans="1:37" x14ac:dyDescent="0.25">
      <c r="A48" s="31"/>
      <c r="B48" s="2" t="s">
        <v>61</v>
      </c>
      <c r="C48" s="6">
        <v>31</v>
      </c>
      <c r="D48" s="6">
        <v>0</v>
      </c>
      <c r="E48" s="19">
        <f t="shared" si="16"/>
        <v>0</v>
      </c>
      <c r="F48" s="6">
        <v>7</v>
      </c>
      <c r="G48" s="6">
        <v>0</v>
      </c>
      <c r="H48" s="19">
        <f t="shared" si="17"/>
        <v>0</v>
      </c>
      <c r="I48" s="6">
        <v>7</v>
      </c>
      <c r="J48" s="6">
        <v>0</v>
      </c>
      <c r="K48" s="19">
        <f t="shared" si="18"/>
        <v>0</v>
      </c>
      <c r="L48" s="6">
        <v>9</v>
      </c>
      <c r="M48" s="6">
        <v>0</v>
      </c>
      <c r="N48" s="19">
        <f t="shared" si="19"/>
        <v>0</v>
      </c>
      <c r="O48" s="6">
        <v>6</v>
      </c>
      <c r="P48" s="6">
        <v>0</v>
      </c>
      <c r="Q48" s="19">
        <f t="shared" si="20"/>
        <v>0</v>
      </c>
      <c r="R48" s="6">
        <v>11</v>
      </c>
      <c r="S48" s="6">
        <v>0</v>
      </c>
      <c r="T48" s="19">
        <f t="shared" si="21"/>
        <v>0</v>
      </c>
      <c r="U48" s="6">
        <v>10</v>
      </c>
      <c r="V48" s="6">
        <v>1</v>
      </c>
      <c r="W48" s="19">
        <f t="shared" si="22"/>
        <v>0.1</v>
      </c>
      <c r="X48" s="6">
        <v>17</v>
      </c>
      <c r="Y48" s="6">
        <v>0</v>
      </c>
      <c r="Z48" s="19">
        <f t="shared" si="23"/>
        <v>0</v>
      </c>
      <c r="AA48" s="6">
        <v>22</v>
      </c>
      <c r="AB48" s="6">
        <v>0</v>
      </c>
      <c r="AC48" s="19">
        <f t="shared" si="24"/>
        <v>0</v>
      </c>
      <c r="AD48" s="6">
        <v>23</v>
      </c>
      <c r="AE48" s="6">
        <v>0</v>
      </c>
      <c r="AF48" s="19">
        <f t="shared" si="25"/>
        <v>0</v>
      </c>
      <c r="AG48" s="6">
        <f t="shared" si="10"/>
        <v>31</v>
      </c>
      <c r="AH48" s="7">
        <f t="shared" si="11"/>
        <v>1</v>
      </c>
      <c r="AI48" s="7">
        <f t="shared" si="12"/>
        <v>0</v>
      </c>
      <c r="AJ48" s="8">
        <f t="shared" si="13"/>
        <v>0.01</v>
      </c>
      <c r="AK48" s="7" t="s">
        <v>92</v>
      </c>
    </row>
    <row r="49" spans="1:37" x14ac:dyDescent="0.25">
      <c r="A49" s="31"/>
      <c r="B49" s="2" t="s">
        <v>62</v>
      </c>
      <c r="C49" s="6">
        <v>26</v>
      </c>
      <c r="D49" s="6">
        <v>0</v>
      </c>
      <c r="E49" s="19">
        <f t="shared" si="16"/>
        <v>0</v>
      </c>
      <c r="F49" s="6">
        <v>9</v>
      </c>
      <c r="G49" s="6">
        <v>0</v>
      </c>
      <c r="H49" s="19">
        <f t="shared" si="17"/>
        <v>0</v>
      </c>
      <c r="I49" s="6">
        <v>12</v>
      </c>
      <c r="J49" s="6">
        <v>0</v>
      </c>
      <c r="K49" s="19">
        <f t="shared" si="18"/>
        <v>0</v>
      </c>
      <c r="L49" s="6">
        <v>16</v>
      </c>
      <c r="M49" s="6">
        <v>1</v>
      </c>
      <c r="N49" s="19">
        <f t="shared" si="19"/>
        <v>6.25E-2</v>
      </c>
      <c r="O49" s="6">
        <v>15</v>
      </c>
      <c r="P49" s="6">
        <v>0</v>
      </c>
      <c r="Q49" s="19">
        <f t="shared" si="20"/>
        <v>0</v>
      </c>
      <c r="R49" s="6">
        <v>19</v>
      </c>
      <c r="S49" s="6">
        <v>0</v>
      </c>
      <c r="T49" s="19">
        <f t="shared" si="21"/>
        <v>0</v>
      </c>
      <c r="U49" s="6">
        <v>20</v>
      </c>
      <c r="V49" s="6">
        <v>0</v>
      </c>
      <c r="W49" s="19">
        <f t="shared" si="22"/>
        <v>0</v>
      </c>
      <c r="X49" s="6">
        <v>17</v>
      </c>
      <c r="Y49" s="6">
        <v>0</v>
      </c>
      <c r="Z49" s="19">
        <f t="shared" si="23"/>
        <v>0</v>
      </c>
      <c r="AA49" s="6">
        <v>17</v>
      </c>
      <c r="AB49" s="6">
        <v>0</v>
      </c>
      <c r="AC49" s="19">
        <f t="shared" si="24"/>
        <v>0</v>
      </c>
      <c r="AD49" s="6">
        <v>16</v>
      </c>
      <c r="AE49" s="6">
        <v>0</v>
      </c>
      <c r="AF49" s="19">
        <f t="shared" si="25"/>
        <v>0</v>
      </c>
      <c r="AG49" s="6">
        <f t="shared" si="10"/>
        <v>26</v>
      </c>
      <c r="AH49" s="7">
        <f t="shared" si="11"/>
        <v>1</v>
      </c>
      <c r="AI49" s="7">
        <f t="shared" si="12"/>
        <v>0</v>
      </c>
      <c r="AJ49" s="8">
        <f t="shared" si="13"/>
        <v>6.2500000000000003E-3</v>
      </c>
      <c r="AK49" s="7" t="str">
        <f t="shared" si="27"/>
        <v>راكد</v>
      </c>
    </row>
    <row r="50" spans="1:37" x14ac:dyDescent="0.25">
      <c r="A50" s="31"/>
      <c r="B50" s="2" t="s">
        <v>63</v>
      </c>
      <c r="C50" s="6">
        <v>79</v>
      </c>
      <c r="D50" s="6">
        <v>0</v>
      </c>
      <c r="E50" s="19">
        <f t="shared" si="16"/>
        <v>0</v>
      </c>
      <c r="F50" s="6">
        <v>22</v>
      </c>
      <c r="G50" s="6">
        <v>0</v>
      </c>
      <c r="H50" s="19">
        <f t="shared" si="17"/>
        <v>0</v>
      </c>
      <c r="I50" s="6">
        <v>25</v>
      </c>
      <c r="J50" s="6">
        <v>0</v>
      </c>
      <c r="K50" s="19">
        <f t="shared" si="18"/>
        <v>0</v>
      </c>
      <c r="L50" s="6">
        <v>33</v>
      </c>
      <c r="M50" s="6">
        <v>0</v>
      </c>
      <c r="N50" s="19">
        <f t="shared" si="19"/>
        <v>0</v>
      </c>
      <c r="O50" s="6">
        <v>39</v>
      </c>
      <c r="P50" s="6">
        <v>0</v>
      </c>
      <c r="Q50" s="19">
        <f t="shared" si="20"/>
        <v>0</v>
      </c>
      <c r="R50" s="6">
        <v>37</v>
      </c>
      <c r="S50" s="6">
        <v>1</v>
      </c>
      <c r="T50" s="19">
        <f t="shared" si="21"/>
        <v>2.7027027027027029E-2</v>
      </c>
      <c r="U50" s="6">
        <v>40</v>
      </c>
      <c r="V50" s="6">
        <v>0</v>
      </c>
      <c r="W50" s="19">
        <f t="shared" si="22"/>
        <v>0</v>
      </c>
      <c r="X50" s="6">
        <v>50</v>
      </c>
      <c r="Y50" s="6">
        <v>0</v>
      </c>
      <c r="Z50" s="19">
        <f t="shared" si="23"/>
        <v>0</v>
      </c>
      <c r="AA50" s="6">
        <v>65</v>
      </c>
      <c r="AB50" s="6">
        <v>0</v>
      </c>
      <c r="AC50" s="19">
        <f t="shared" si="24"/>
        <v>0</v>
      </c>
      <c r="AD50" s="6">
        <v>69</v>
      </c>
      <c r="AE50" s="6">
        <v>0</v>
      </c>
      <c r="AF50" s="19">
        <f t="shared" si="25"/>
        <v>0</v>
      </c>
      <c r="AG50" s="6">
        <f t="shared" si="10"/>
        <v>79</v>
      </c>
      <c r="AH50" s="7">
        <f t="shared" si="11"/>
        <v>1</v>
      </c>
      <c r="AI50" s="7">
        <f t="shared" si="12"/>
        <v>0</v>
      </c>
      <c r="AJ50" s="8">
        <f t="shared" si="13"/>
        <v>2.7027027027027029E-3</v>
      </c>
      <c r="AK50" s="7" t="str">
        <f t="shared" si="27"/>
        <v>راكد</v>
      </c>
    </row>
    <row r="51" spans="1:37" x14ac:dyDescent="0.25">
      <c r="A51" s="31"/>
      <c r="B51" s="2" t="s">
        <v>64</v>
      </c>
      <c r="C51" s="6">
        <v>203</v>
      </c>
      <c r="D51" s="6">
        <v>0</v>
      </c>
      <c r="E51" s="19">
        <f t="shared" si="16"/>
        <v>0</v>
      </c>
      <c r="F51" s="6">
        <v>87</v>
      </c>
      <c r="G51" s="6">
        <v>5</v>
      </c>
      <c r="H51" s="19">
        <f t="shared" si="17"/>
        <v>5.7471264367816091E-2</v>
      </c>
      <c r="I51" s="6">
        <v>102</v>
      </c>
      <c r="J51" s="6">
        <v>2</v>
      </c>
      <c r="K51" s="19">
        <f t="shared" si="18"/>
        <v>1.9607843137254902E-2</v>
      </c>
      <c r="L51" s="6">
        <v>138</v>
      </c>
      <c r="M51" s="6">
        <v>6</v>
      </c>
      <c r="N51" s="19">
        <f t="shared" si="19"/>
        <v>4.3478260869565216E-2</v>
      </c>
      <c r="O51" s="6">
        <v>153</v>
      </c>
      <c r="P51" s="6">
        <v>1</v>
      </c>
      <c r="Q51" s="19">
        <f t="shared" si="20"/>
        <v>6.5359477124183009E-3</v>
      </c>
      <c r="R51" s="6">
        <v>167</v>
      </c>
      <c r="S51" s="6">
        <v>0</v>
      </c>
      <c r="T51" s="19">
        <f t="shared" si="21"/>
        <v>0</v>
      </c>
      <c r="U51" s="6">
        <v>177</v>
      </c>
      <c r="V51" s="6">
        <v>0</v>
      </c>
      <c r="W51" s="19">
        <f t="shared" si="22"/>
        <v>0</v>
      </c>
      <c r="X51" s="6">
        <v>182</v>
      </c>
      <c r="Y51" s="6">
        <v>0</v>
      </c>
      <c r="Z51" s="19">
        <f t="shared" si="23"/>
        <v>0</v>
      </c>
      <c r="AA51" s="6">
        <v>192</v>
      </c>
      <c r="AB51" s="6">
        <v>0</v>
      </c>
      <c r="AC51" s="19">
        <f t="shared" si="24"/>
        <v>0</v>
      </c>
      <c r="AD51" s="6">
        <v>192</v>
      </c>
      <c r="AE51" s="6">
        <v>0</v>
      </c>
      <c r="AF51" s="19">
        <f t="shared" si="25"/>
        <v>0</v>
      </c>
      <c r="AG51" s="6">
        <f t="shared" si="10"/>
        <v>203</v>
      </c>
      <c r="AH51" s="7">
        <f t="shared" si="11"/>
        <v>14</v>
      </c>
      <c r="AI51" s="7">
        <f t="shared" si="12"/>
        <v>1</v>
      </c>
      <c r="AJ51" s="8">
        <f t="shared" si="13"/>
        <v>1.2709331608705451E-2</v>
      </c>
      <c r="AK51" s="7" t="s">
        <v>92</v>
      </c>
    </row>
    <row r="52" spans="1:37" x14ac:dyDescent="0.25">
      <c r="A52" s="30" t="s">
        <v>79</v>
      </c>
      <c r="B52" s="2" t="s">
        <v>66</v>
      </c>
      <c r="C52" s="6">
        <v>35</v>
      </c>
      <c r="D52" s="6">
        <v>0</v>
      </c>
      <c r="E52" s="19">
        <f t="shared" si="16"/>
        <v>0</v>
      </c>
      <c r="F52" s="6">
        <v>9</v>
      </c>
      <c r="G52" s="6">
        <v>0</v>
      </c>
      <c r="H52" s="19">
        <f t="shared" si="17"/>
        <v>0</v>
      </c>
      <c r="I52" s="6">
        <v>11</v>
      </c>
      <c r="J52" s="6">
        <v>0</v>
      </c>
      <c r="K52" s="19">
        <f t="shared" si="18"/>
        <v>0</v>
      </c>
      <c r="L52" s="6">
        <v>21</v>
      </c>
      <c r="M52" s="6">
        <v>0</v>
      </c>
      <c r="N52" s="19">
        <f t="shared" si="19"/>
        <v>0</v>
      </c>
      <c r="O52" s="6">
        <v>21</v>
      </c>
      <c r="P52" s="6">
        <v>0</v>
      </c>
      <c r="Q52" s="19">
        <f t="shared" si="20"/>
        <v>0</v>
      </c>
      <c r="R52" s="6">
        <v>25</v>
      </c>
      <c r="S52" s="6">
        <v>0</v>
      </c>
      <c r="T52" s="19">
        <f t="shared" si="21"/>
        <v>0</v>
      </c>
      <c r="U52" s="6">
        <v>26</v>
      </c>
      <c r="V52" s="6">
        <v>0</v>
      </c>
      <c r="W52" s="19">
        <f t="shared" si="22"/>
        <v>0</v>
      </c>
      <c r="X52" s="6">
        <v>32</v>
      </c>
      <c r="Y52" s="6">
        <v>1</v>
      </c>
      <c r="Z52" s="19">
        <f t="shared" si="23"/>
        <v>3.125E-2</v>
      </c>
      <c r="AA52" s="6">
        <v>30</v>
      </c>
      <c r="AB52" s="6">
        <v>0</v>
      </c>
      <c r="AC52" s="19">
        <f t="shared" si="24"/>
        <v>0</v>
      </c>
      <c r="AD52" s="6">
        <v>32</v>
      </c>
      <c r="AE52" s="6">
        <v>0</v>
      </c>
      <c r="AF52" s="19">
        <f t="shared" si="25"/>
        <v>0</v>
      </c>
      <c r="AG52" s="6">
        <f t="shared" si="10"/>
        <v>35</v>
      </c>
      <c r="AH52" s="7">
        <f t="shared" si="11"/>
        <v>1</v>
      </c>
      <c r="AI52" s="7">
        <f t="shared" si="12"/>
        <v>0</v>
      </c>
      <c r="AJ52" s="8">
        <f t="shared" si="13"/>
        <v>3.1250000000000002E-3</v>
      </c>
      <c r="AK52" s="7" t="str">
        <f t="shared" si="27"/>
        <v>راكد</v>
      </c>
    </row>
    <row r="53" spans="1:37" x14ac:dyDescent="0.25">
      <c r="A53" s="31"/>
      <c r="B53" s="2" t="s">
        <v>67</v>
      </c>
      <c r="C53" s="6">
        <v>55</v>
      </c>
      <c r="D53" s="6">
        <v>0</v>
      </c>
      <c r="E53" s="19">
        <f t="shared" si="16"/>
        <v>0</v>
      </c>
      <c r="F53" s="6">
        <v>28</v>
      </c>
      <c r="G53" s="6">
        <v>2</v>
      </c>
      <c r="H53" s="19">
        <f t="shared" si="17"/>
        <v>7.1428571428571425E-2</v>
      </c>
      <c r="I53" s="6">
        <v>29</v>
      </c>
      <c r="J53" s="6">
        <v>1</v>
      </c>
      <c r="K53" s="19">
        <f t="shared" si="18"/>
        <v>3.4482758620689655E-2</v>
      </c>
      <c r="L53" s="6">
        <v>27</v>
      </c>
      <c r="M53" s="6">
        <v>1</v>
      </c>
      <c r="N53" s="19">
        <f t="shared" si="19"/>
        <v>3.7037037037037035E-2</v>
      </c>
      <c r="O53" s="6">
        <v>29</v>
      </c>
      <c r="P53" s="6">
        <v>0</v>
      </c>
      <c r="Q53" s="19">
        <f t="shared" si="20"/>
        <v>0</v>
      </c>
      <c r="R53" s="6">
        <v>27</v>
      </c>
      <c r="S53" s="6">
        <v>2</v>
      </c>
      <c r="T53" s="19">
        <f t="shared" si="21"/>
        <v>7.407407407407407E-2</v>
      </c>
      <c r="U53" s="6">
        <v>32</v>
      </c>
      <c r="V53" s="6">
        <v>0</v>
      </c>
      <c r="W53" s="19">
        <f t="shared" si="22"/>
        <v>0</v>
      </c>
      <c r="X53" s="6">
        <v>40</v>
      </c>
      <c r="Y53" s="6">
        <v>0</v>
      </c>
      <c r="Z53" s="19">
        <f t="shared" si="23"/>
        <v>0</v>
      </c>
      <c r="AA53" s="6">
        <v>38</v>
      </c>
      <c r="AB53" s="6">
        <v>0</v>
      </c>
      <c r="AC53" s="19">
        <f t="shared" si="24"/>
        <v>0</v>
      </c>
      <c r="AD53" s="6">
        <v>39</v>
      </c>
      <c r="AE53" s="6">
        <v>0</v>
      </c>
      <c r="AF53" s="19">
        <f t="shared" si="25"/>
        <v>0</v>
      </c>
      <c r="AG53" s="6">
        <f t="shared" si="10"/>
        <v>55</v>
      </c>
      <c r="AH53" s="7">
        <f t="shared" si="11"/>
        <v>6</v>
      </c>
      <c r="AI53" s="7">
        <f t="shared" si="12"/>
        <v>1</v>
      </c>
      <c r="AJ53" s="8">
        <f t="shared" si="13"/>
        <v>2.1702244116037217E-2</v>
      </c>
      <c r="AK53" s="7" t="s">
        <v>92</v>
      </c>
    </row>
    <row r="54" spans="1:37" x14ac:dyDescent="0.25">
      <c r="A54" s="31"/>
      <c r="B54" s="2" t="s">
        <v>68</v>
      </c>
      <c r="C54" s="6">
        <v>284</v>
      </c>
      <c r="D54" s="6">
        <v>5</v>
      </c>
      <c r="E54" s="19">
        <f t="shared" si="16"/>
        <v>1.7605633802816902E-2</v>
      </c>
      <c r="F54" s="6">
        <v>126</v>
      </c>
      <c r="G54" s="6">
        <v>7</v>
      </c>
      <c r="H54" s="19">
        <f t="shared" si="17"/>
        <v>5.5555555555555552E-2</v>
      </c>
      <c r="I54" s="6">
        <v>140</v>
      </c>
      <c r="J54" s="6">
        <v>4</v>
      </c>
      <c r="K54" s="19">
        <f t="shared" si="18"/>
        <v>2.8571428571428571E-2</v>
      </c>
      <c r="L54" s="6">
        <v>191</v>
      </c>
      <c r="M54" s="6">
        <v>11</v>
      </c>
      <c r="N54" s="19">
        <f t="shared" si="19"/>
        <v>5.7591623036649213E-2</v>
      </c>
      <c r="O54" s="6">
        <v>211</v>
      </c>
      <c r="P54" s="6">
        <v>1</v>
      </c>
      <c r="Q54" s="19">
        <f t="shared" si="20"/>
        <v>4.7393364928909956E-3</v>
      </c>
      <c r="R54" s="6">
        <v>245</v>
      </c>
      <c r="S54" s="6">
        <v>5</v>
      </c>
      <c r="T54" s="19">
        <f t="shared" si="21"/>
        <v>2.0408163265306121E-2</v>
      </c>
      <c r="U54" s="6">
        <v>254</v>
      </c>
      <c r="V54" s="6">
        <v>13</v>
      </c>
      <c r="W54" s="19">
        <f t="shared" si="22"/>
        <v>5.1181102362204724E-2</v>
      </c>
      <c r="X54" s="6">
        <v>270</v>
      </c>
      <c r="Y54" s="6">
        <v>1</v>
      </c>
      <c r="Z54" s="19">
        <f t="shared" si="23"/>
        <v>3.7037037037037038E-3</v>
      </c>
      <c r="AA54" s="6">
        <v>297</v>
      </c>
      <c r="AB54" s="6">
        <v>9</v>
      </c>
      <c r="AC54" s="19">
        <f t="shared" si="24"/>
        <v>3.0303030303030304E-2</v>
      </c>
      <c r="AD54" s="6">
        <v>291</v>
      </c>
      <c r="AE54" s="6">
        <v>0</v>
      </c>
      <c r="AF54" s="19">
        <f t="shared" si="25"/>
        <v>0</v>
      </c>
      <c r="AG54" s="6">
        <f t="shared" si="10"/>
        <v>284</v>
      </c>
      <c r="AH54" s="7">
        <f t="shared" si="11"/>
        <v>56</v>
      </c>
      <c r="AI54" s="7">
        <f t="shared" si="12"/>
        <v>6</v>
      </c>
      <c r="AJ54" s="8">
        <f t="shared" si="13"/>
        <v>2.6965957709358605E-2</v>
      </c>
      <c r="AK54" s="7" t="str">
        <f t="shared" si="27"/>
        <v>مشبع</v>
      </c>
    </row>
    <row r="55" spans="1:37" x14ac:dyDescent="0.25">
      <c r="A55" s="32" t="s">
        <v>80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4"/>
    </row>
  </sheetData>
  <mergeCells count="20">
    <mergeCell ref="A3:A25"/>
    <mergeCell ref="A44:A46"/>
    <mergeCell ref="A1:A2"/>
    <mergeCell ref="B1:B2"/>
    <mergeCell ref="A55:AK55"/>
    <mergeCell ref="AG1:AK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52:A54"/>
    <mergeCell ref="A26:A31"/>
    <mergeCell ref="A32:A43"/>
    <mergeCell ref="A47:A51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"/>
  <sheetViews>
    <sheetView rightToLeft="1" view="pageBreakPreview" zoomScale="60" zoomScaleNormal="100" workbookViewId="0">
      <selection activeCell="AJ2" sqref="AJ1:AJ1048576"/>
    </sheetView>
  </sheetViews>
  <sheetFormatPr defaultColWidth="9.140625" defaultRowHeight="14.25" x14ac:dyDescent="0.25"/>
  <cols>
    <col min="1" max="1" width="13.28515625" style="11" customWidth="1"/>
    <col min="2" max="2" width="23.5703125" style="11" customWidth="1"/>
    <col min="3" max="3" width="11.7109375" style="11" hidden="1" customWidth="1"/>
    <col min="4" max="32" width="9.140625" style="11" hidden="1" customWidth="1"/>
    <col min="33" max="33" width="11" style="11" customWidth="1"/>
    <col min="34" max="34" width="14.28515625" style="11" customWidth="1"/>
    <col min="35" max="35" width="15.28515625" style="11" customWidth="1"/>
    <col min="36" max="36" width="11.7109375" style="11" hidden="1" customWidth="1"/>
    <col min="37" max="16384" width="9.140625" style="11"/>
  </cols>
  <sheetData>
    <row r="1" spans="1:37" ht="13.9" customHeight="1" x14ac:dyDescent="0.25">
      <c r="A1" s="35" t="s">
        <v>0</v>
      </c>
      <c r="B1" s="3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7" t="s">
        <v>82</v>
      </c>
      <c r="AH1" s="37"/>
      <c r="AI1" s="37"/>
      <c r="AJ1" s="37"/>
      <c r="AK1" s="37"/>
    </row>
    <row r="2" spans="1:37" ht="55.15" customHeight="1" x14ac:dyDescent="0.25">
      <c r="A2" s="35"/>
      <c r="B2" s="35"/>
      <c r="C2" s="26">
        <v>2020</v>
      </c>
      <c r="D2" s="27" t="s">
        <v>2</v>
      </c>
      <c r="E2" s="27" t="s">
        <v>3</v>
      </c>
      <c r="F2" s="26">
        <v>2011</v>
      </c>
      <c r="G2" s="27" t="s">
        <v>2</v>
      </c>
      <c r="H2" s="27" t="s">
        <v>3</v>
      </c>
      <c r="I2" s="26">
        <v>2012</v>
      </c>
      <c r="J2" s="27" t="s">
        <v>2</v>
      </c>
      <c r="K2" s="27" t="s">
        <v>3</v>
      </c>
      <c r="L2" s="26">
        <v>2013</v>
      </c>
      <c r="M2" s="27" t="s">
        <v>2</v>
      </c>
      <c r="N2" s="27" t="s">
        <v>3</v>
      </c>
      <c r="O2" s="26">
        <v>2014</v>
      </c>
      <c r="P2" s="27" t="s">
        <v>2</v>
      </c>
      <c r="Q2" s="27" t="s">
        <v>3</v>
      </c>
      <c r="R2" s="26">
        <v>2015</v>
      </c>
      <c r="S2" s="27" t="s">
        <v>2</v>
      </c>
      <c r="T2" s="27" t="s">
        <v>3</v>
      </c>
      <c r="U2" s="26">
        <v>2016</v>
      </c>
      <c r="V2" s="27" t="s">
        <v>2</v>
      </c>
      <c r="W2" s="27" t="s">
        <v>3</v>
      </c>
      <c r="X2" s="26">
        <v>2017</v>
      </c>
      <c r="Y2" s="27" t="s">
        <v>2</v>
      </c>
      <c r="Z2" s="27" t="s">
        <v>3</v>
      </c>
      <c r="AA2" s="26">
        <v>2018</v>
      </c>
      <c r="AB2" s="27" t="s">
        <v>2</v>
      </c>
      <c r="AC2" s="27" t="s">
        <v>3</v>
      </c>
      <c r="AD2" s="26">
        <v>2019</v>
      </c>
      <c r="AE2" s="27" t="s">
        <v>2</v>
      </c>
      <c r="AF2" s="27" t="s">
        <v>3</v>
      </c>
      <c r="AG2" s="4" t="s">
        <v>74</v>
      </c>
      <c r="AH2" s="4" t="s">
        <v>95</v>
      </c>
      <c r="AI2" s="4" t="s">
        <v>98</v>
      </c>
      <c r="AJ2" s="4" t="s">
        <v>97</v>
      </c>
      <c r="AK2" s="4" t="s">
        <v>76</v>
      </c>
    </row>
    <row r="3" spans="1:37" ht="24.75" customHeight="1" x14ac:dyDescent="0.25">
      <c r="A3" s="22" t="s">
        <v>4</v>
      </c>
      <c r="B3" s="12" t="s">
        <v>18</v>
      </c>
      <c r="C3" s="13">
        <v>10</v>
      </c>
      <c r="D3" s="13">
        <v>0</v>
      </c>
      <c r="E3" s="21">
        <f t="shared" ref="E3" si="0">D3/C3</f>
        <v>0</v>
      </c>
      <c r="F3" s="13">
        <v>1</v>
      </c>
      <c r="G3" s="13">
        <v>0</v>
      </c>
      <c r="H3" s="21">
        <f t="shared" ref="H3" si="1">G3/F3</f>
        <v>0</v>
      </c>
      <c r="I3" s="13">
        <v>1</v>
      </c>
      <c r="J3" s="13">
        <v>0</v>
      </c>
      <c r="K3" s="21">
        <f t="shared" ref="K3" si="2">J3/I3</f>
        <v>0</v>
      </c>
      <c r="L3" s="13">
        <v>1</v>
      </c>
      <c r="M3" s="13">
        <v>0</v>
      </c>
      <c r="N3" s="21">
        <f t="shared" ref="N3" si="3">M3/L3</f>
        <v>0</v>
      </c>
      <c r="O3" s="13">
        <v>1</v>
      </c>
      <c r="P3" s="13">
        <v>0</v>
      </c>
      <c r="Q3" s="21">
        <f t="shared" ref="Q3" si="4">P3/O3</f>
        <v>0</v>
      </c>
      <c r="R3" s="13">
        <v>1</v>
      </c>
      <c r="S3" s="13">
        <v>0</v>
      </c>
      <c r="T3" s="21">
        <f t="shared" ref="T3" si="5">S3/R3</f>
        <v>0</v>
      </c>
      <c r="U3" s="13">
        <v>1</v>
      </c>
      <c r="V3" s="13">
        <v>1</v>
      </c>
      <c r="W3" s="21">
        <f t="shared" ref="W3" si="6">V3/U3</f>
        <v>1</v>
      </c>
      <c r="X3" s="13">
        <v>2</v>
      </c>
      <c r="Y3" s="13">
        <v>1</v>
      </c>
      <c r="Z3" s="21">
        <f t="shared" ref="Z3" si="7">Y3/X3</f>
        <v>0.5</v>
      </c>
      <c r="AA3" s="13">
        <v>0</v>
      </c>
      <c r="AB3" s="13">
        <v>0</v>
      </c>
      <c r="AC3" s="21" t="e">
        <f t="shared" ref="AC3" si="8">AB3/AA3</f>
        <v>#DIV/0!</v>
      </c>
      <c r="AD3" s="13">
        <v>4</v>
      </c>
      <c r="AE3" s="13">
        <v>1</v>
      </c>
      <c r="AF3" s="21">
        <f t="shared" ref="AF3" si="9">AE3/AD3</f>
        <v>0.25</v>
      </c>
      <c r="AG3" s="13">
        <f>C3</f>
        <v>10</v>
      </c>
      <c r="AH3" s="13">
        <f>SUM(D3,G3,J3,M3,P3,S3,V3,Y3,AB3,AE3)</f>
        <v>3</v>
      </c>
      <c r="AI3" s="14">
        <f>ROUND(AH3/10,0)</f>
        <v>0</v>
      </c>
      <c r="AJ3" s="24">
        <f>AVERAGE(E3,H3,K3,N3,Q3,T3,W3,Z3,AF3)</f>
        <v>0.19444444444444445</v>
      </c>
      <c r="AK3" s="14" t="s">
        <v>92</v>
      </c>
    </row>
  </sheetData>
  <mergeCells count="13">
    <mergeCell ref="A1:A2"/>
    <mergeCell ref="B1:B2"/>
    <mergeCell ref="AG1:AK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rightToLeft="1" view="pageBreakPreview" zoomScale="60" zoomScaleNormal="100" workbookViewId="0">
      <selection activeCell="AJ2" sqref="AJ1:AJ1048576"/>
    </sheetView>
  </sheetViews>
  <sheetFormatPr defaultColWidth="9.140625" defaultRowHeight="14.25" x14ac:dyDescent="0.25"/>
  <cols>
    <col min="1" max="1" width="12.5703125" style="11" customWidth="1"/>
    <col min="2" max="2" width="24.7109375" style="11" customWidth="1"/>
    <col min="3" max="3" width="9.140625" style="11" hidden="1" customWidth="1"/>
    <col min="4" max="4" width="11.7109375" style="11" hidden="1" customWidth="1"/>
    <col min="5" max="6" width="9.140625" style="11" hidden="1" customWidth="1"/>
    <col min="7" max="7" width="7.140625" style="11" hidden="1" customWidth="1"/>
    <col min="8" max="8" width="11.85546875" style="11" hidden="1" customWidth="1"/>
    <col min="9" max="32" width="9.140625" style="11" hidden="1" customWidth="1"/>
    <col min="33" max="33" width="13.140625" style="11" customWidth="1"/>
    <col min="34" max="34" width="12.5703125" style="11" customWidth="1"/>
    <col min="35" max="35" width="15.7109375" style="11" customWidth="1"/>
    <col min="36" max="36" width="16.7109375" style="11" hidden="1" customWidth="1"/>
    <col min="37" max="37" width="10.28515625" style="11" customWidth="1"/>
    <col min="38" max="16384" width="9.140625" style="11"/>
  </cols>
  <sheetData>
    <row r="1" spans="1:38" ht="13.9" customHeight="1" x14ac:dyDescent="0.25">
      <c r="A1" s="35" t="s">
        <v>0</v>
      </c>
      <c r="B1" s="3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7" t="s">
        <v>83</v>
      </c>
      <c r="AH1" s="37"/>
      <c r="AI1" s="37"/>
      <c r="AJ1" s="37"/>
      <c r="AK1" s="37"/>
    </row>
    <row r="2" spans="1:38" ht="55.15" customHeight="1" x14ac:dyDescent="0.25">
      <c r="A2" s="35"/>
      <c r="B2" s="35"/>
      <c r="C2" s="26">
        <v>2020</v>
      </c>
      <c r="D2" s="27" t="s">
        <v>2</v>
      </c>
      <c r="E2" s="27" t="s">
        <v>3</v>
      </c>
      <c r="F2" s="26">
        <v>2011</v>
      </c>
      <c r="G2" s="27" t="s">
        <v>2</v>
      </c>
      <c r="H2" s="27" t="s">
        <v>3</v>
      </c>
      <c r="I2" s="26">
        <v>2012</v>
      </c>
      <c r="J2" s="27" t="s">
        <v>2</v>
      </c>
      <c r="K2" s="27" t="s">
        <v>3</v>
      </c>
      <c r="L2" s="26">
        <v>2013</v>
      </c>
      <c r="M2" s="27" t="s">
        <v>2</v>
      </c>
      <c r="N2" s="27" t="s">
        <v>3</v>
      </c>
      <c r="O2" s="26">
        <v>2014</v>
      </c>
      <c r="P2" s="27" t="s">
        <v>2</v>
      </c>
      <c r="Q2" s="27" t="s">
        <v>3</v>
      </c>
      <c r="R2" s="26">
        <v>2015</v>
      </c>
      <c r="S2" s="27" t="s">
        <v>2</v>
      </c>
      <c r="T2" s="27" t="s">
        <v>3</v>
      </c>
      <c r="U2" s="26">
        <v>2016</v>
      </c>
      <c r="V2" s="27" t="s">
        <v>2</v>
      </c>
      <c r="W2" s="27" t="s">
        <v>3</v>
      </c>
      <c r="X2" s="26">
        <v>2017</v>
      </c>
      <c r="Y2" s="27" t="s">
        <v>2</v>
      </c>
      <c r="Z2" s="27" t="s">
        <v>3</v>
      </c>
      <c r="AA2" s="26">
        <v>2018</v>
      </c>
      <c r="AB2" s="27" t="s">
        <v>2</v>
      </c>
      <c r="AC2" s="27" t="s">
        <v>3</v>
      </c>
      <c r="AD2" s="26">
        <v>2019</v>
      </c>
      <c r="AE2" s="27" t="s">
        <v>2</v>
      </c>
      <c r="AF2" s="27" t="s">
        <v>3</v>
      </c>
      <c r="AG2" s="4" t="s">
        <v>74</v>
      </c>
      <c r="AH2" s="4" t="s">
        <v>86</v>
      </c>
      <c r="AI2" s="4" t="s">
        <v>87</v>
      </c>
      <c r="AJ2" s="4" t="s">
        <v>88</v>
      </c>
      <c r="AK2" s="4" t="s">
        <v>76</v>
      </c>
    </row>
    <row r="3" spans="1:38" x14ac:dyDescent="0.25">
      <c r="A3" s="39" t="s">
        <v>4</v>
      </c>
      <c r="B3" s="15" t="s">
        <v>70</v>
      </c>
      <c r="C3" s="16">
        <v>22</v>
      </c>
      <c r="D3" s="16">
        <v>0</v>
      </c>
      <c r="E3" s="23">
        <f>D3/C3</f>
        <v>0</v>
      </c>
      <c r="F3" s="16">
        <v>32</v>
      </c>
      <c r="G3" s="16">
        <v>3</v>
      </c>
      <c r="H3" s="23">
        <f>G3/F3</f>
        <v>9.375E-2</v>
      </c>
      <c r="I3" s="16">
        <v>29</v>
      </c>
      <c r="J3" s="16">
        <v>1</v>
      </c>
      <c r="K3" s="23">
        <f>J3/I3</f>
        <v>3.4482758620689655E-2</v>
      </c>
      <c r="L3" s="16">
        <v>30</v>
      </c>
      <c r="M3" s="16">
        <v>1</v>
      </c>
      <c r="N3" s="23">
        <f>M3/L3</f>
        <v>3.3333333333333333E-2</v>
      </c>
      <c r="O3" s="16">
        <v>29</v>
      </c>
      <c r="P3" s="16">
        <v>0</v>
      </c>
      <c r="Q3" s="23">
        <f>P3/O3</f>
        <v>0</v>
      </c>
      <c r="R3" s="16">
        <v>29</v>
      </c>
      <c r="S3" s="16">
        <v>0</v>
      </c>
      <c r="T3" s="23">
        <f>S3/R3</f>
        <v>0</v>
      </c>
      <c r="U3" s="16">
        <v>29</v>
      </c>
      <c r="V3" s="16">
        <v>0</v>
      </c>
      <c r="W3" s="23">
        <f>V3/U3</f>
        <v>0</v>
      </c>
      <c r="X3" s="16">
        <v>30</v>
      </c>
      <c r="Y3" s="16">
        <v>0</v>
      </c>
      <c r="Z3" s="23">
        <f>Y3/X3</f>
        <v>0</v>
      </c>
      <c r="AA3" s="16">
        <v>27</v>
      </c>
      <c r="AB3" s="16">
        <v>0</v>
      </c>
      <c r="AC3" s="23">
        <f>AB3/AA3</f>
        <v>0</v>
      </c>
      <c r="AD3" s="16">
        <v>29</v>
      </c>
      <c r="AE3" s="16">
        <v>0</v>
      </c>
      <c r="AF3" s="23">
        <f>AE3/AD3</f>
        <v>0</v>
      </c>
      <c r="AG3" s="16">
        <f>C3</f>
        <v>22</v>
      </c>
      <c r="AH3" s="16">
        <f>SUM(D3,G3,J3,M3,P3,S3,V3,Y3,AB3,AE3)</f>
        <v>5</v>
      </c>
      <c r="AI3" s="5">
        <f>ROUND(AH3/10,0)</f>
        <v>1</v>
      </c>
      <c r="AJ3" s="17">
        <f>AVERAGE(E3,H3,K3,N3,Q3,T3,W3,Z3,AC3,AF3)</f>
        <v>1.6156609195402301E-2</v>
      </c>
      <c r="AK3" s="5" t="s">
        <v>92</v>
      </c>
    </row>
    <row r="4" spans="1:38" ht="26.45" customHeight="1" x14ac:dyDescent="0.25">
      <c r="A4" s="40"/>
      <c r="B4" s="15" t="s">
        <v>7</v>
      </c>
      <c r="C4" s="16">
        <v>15</v>
      </c>
      <c r="D4" s="16">
        <v>0</v>
      </c>
      <c r="E4" s="23">
        <f t="shared" ref="E4:E22" si="0">D4/C4</f>
        <v>0</v>
      </c>
      <c r="F4" s="16">
        <v>14</v>
      </c>
      <c r="G4" s="16">
        <v>1</v>
      </c>
      <c r="H4" s="23">
        <f t="shared" ref="H4:H22" si="1">G4/F4</f>
        <v>7.1428571428571425E-2</v>
      </c>
      <c r="I4" s="16">
        <v>14</v>
      </c>
      <c r="J4" s="16">
        <v>0</v>
      </c>
      <c r="K4" s="23">
        <f t="shared" ref="K4:K22" si="2">J4/I4</f>
        <v>0</v>
      </c>
      <c r="L4" s="16">
        <v>14</v>
      </c>
      <c r="M4" s="16">
        <v>0</v>
      </c>
      <c r="N4" s="23">
        <f t="shared" ref="N4:N22" si="3">M4/L4</f>
        <v>0</v>
      </c>
      <c r="O4" s="16">
        <v>14</v>
      </c>
      <c r="P4" s="16">
        <v>0</v>
      </c>
      <c r="Q4" s="23">
        <f t="shared" ref="Q4:Q22" si="4">P4/O4</f>
        <v>0</v>
      </c>
      <c r="R4" s="16">
        <v>15</v>
      </c>
      <c r="S4" s="16">
        <v>0</v>
      </c>
      <c r="T4" s="23">
        <f t="shared" ref="T4:T22" si="5">S4/R4</f>
        <v>0</v>
      </c>
      <c r="U4" s="16">
        <v>15</v>
      </c>
      <c r="V4" s="16">
        <v>0</v>
      </c>
      <c r="W4" s="23">
        <f t="shared" ref="W4:W22" si="6">V4/U4</f>
        <v>0</v>
      </c>
      <c r="X4" s="16">
        <v>15</v>
      </c>
      <c r="Y4" s="16">
        <v>0</v>
      </c>
      <c r="Z4" s="23">
        <f t="shared" ref="Z4:Z22" si="7">Y4/X4</f>
        <v>0</v>
      </c>
      <c r="AA4" s="16">
        <v>16</v>
      </c>
      <c r="AB4" s="16">
        <v>0</v>
      </c>
      <c r="AC4" s="23">
        <f t="shared" ref="AC4:AC22" si="8">AB4/AA4</f>
        <v>0</v>
      </c>
      <c r="AD4" s="16">
        <v>16</v>
      </c>
      <c r="AE4" s="16">
        <v>0</v>
      </c>
      <c r="AF4" s="23">
        <f t="shared" ref="AF4:AF22" si="9">AE4/AD4</f>
        <v>0</v>
      </c>
      <c r="AG4" s="16">
        <f t="shared" ref="AG4:AG22" si="10">C4</f>
        <v>15</v>
      </c>
      <c r="AH4" s="16">
        <f t="shared" ref="AH4:AH22" si="11">SUM(D4,G4,J4,M4,P4,S4,V4,Y4,AB4,AE4)</f>
        <v>1</v>
      </c>
      <c r="AI4" s="5">
        <f t="shared" ref="AI4:AI22" si="12">ROUND(AH4/10,0)</f>
        <v>0</v>
      </c>
      <c r="AJ4" s="17">
        <f t="shared" ref="AJ4:AJ22" si="13">AVERAGE(E4,H4,K4,N4,Q4,T4,W4,Z4,AC4,AF4)</f>
        <v>7.1428571428571426E-3</v>
      </c>
      <c r="AK4" s="5" t="s">
        <v>92</v>
      </c>
    </row>
    <row r="5" spans="1:38" x14ac:dyDescent="0.25">
      <c r="A5" s="40"/>
      <c r="B5" s="15" t="s">
        <v>8</v>
      </c>
      <c r="C5" s="16">
        <v>35</v>
      </c>
      <c r="D5" s="16">
        <v>0</v>
      </c>
      <c r="E5" s="23">
        <f t="shared" si="0"/>
        <v>0</v>
      </c>
      <c r="F5" s="16">
        <v>53</v>
      </c>
      <c r="G5" s="16">
        <v>3</v>
      </c>
      <c r="H5" s="23">
        <f t="shared" si="1"/>
        <v>5.6603773584905662E-2</v>
      </c>
      <c r="I5" s="16">
        <v>47</v>
      </c>
      <c r="J5" s="16">
        <v>2</v>
      </c>
      <c r="K5" s="23">
        <f t="shared" si="2"/>
        <v>4.2553191489361701E-2</v>
      </c>
      <c r="L5" s="16">
        <v>47</v>
      </c>
      <c r="M5" s="16">
        <v>1</v>
      </c>
      <c r="N5" s="23">
        <f t="shared" si="3"/>
        <v>2.1276595744680851E-2</v>
      </c>
      <c r="O5" s="16">
        <v>42</v>
      </c>
      <c r="P5" s="16">
        <v>0</v>
      </c>
      <c r="Q5" s="23">
        <f t="shared" si="4"/>
        <v>0</v>
      </c>
      <c r="R5" s="16">
        <v>49</v>
      </c>
      <c r="S5" s="16">
        <v>0</v>
      </c>
      <c r="T5" s="23">
        <f t="shared" si="5"/>
        <v>0</v>
      </c>
      <c r="U5" s="16">
        <v>49</v>
      </c>
      <c r="V5" s="16">
        <v>0</v>
      </c>
      <c r="W5" s="23">
        <f t="shared" si="6"/>
        <v>0</v>
      </c>
      <c r="X5" s="16">
        <v>48</v>
      </c>
      <c r="Y5" s="16">
        <v>0</v>
      </c>
      <c r="Z5" s="23">
        <f t="shared" si="7"/>
        <v>0</v>
      </c>
      <c r="AA5" s="16">
        <v>49</v>
      </c>
      <c r="AB5" s="16">
        <v>0</v>
      </c>
      <c r="AC5" s="23">
        <f t="shared" si="8"/>
        <v>0</v>
      </c>
      <c r="AD5" s="16">
        <v>51</v>
      </c>
      <c r="AE5" s="16">
        <v>0</v>
      </c>
      <c r="AF5" s="23">
        <f t="shared" si="9"/>
        <v>0</v>
      </c>
      <c r="AG5" s="16">
        <f t="shared" si="10"/>
        <v>35</v>
      </c>
      <c r="AH5" s="16">
        <f t="shared" si="11"/>
        <v>6</v>
      </c>
      <c r="AI5" s="5">
        <f t="shared" si="12"/>
        <v>1</v>
      </c>
      <c r="AJ5" s="17">
        <f t="shared" si="13"/>
        <v>1.2043356081894821E-2</v>
      </c>
      <c r="AK5" s="5" t="s">
        <v>92</v>
      </c>
    </row>
    <row r="6" spans="1:38" x14ac:dyDescent="0.25">
      <c r="A6" s="40"/>
      <c r="B6" s="15" t="s">
        <v>10</v>
      </c>
      <c r="C6" s="16">
        <v>301</v>
      </c>
      <c r="D6" s="16">
        <v>0</v>
      </c>
      <c r="E6" s="23">
        <f t="shared" si="0"/>
        <v>0</v>
      </c>
      <c r="F6" s="16">
        <v>420</v>
      </c>
      <c r="G6" s="16">
        <v>3</v>
      </c>
      <c r="H6" s="23">
        <f t="shared" si="1"/>
        <v>7.1428571428571426E-3</v>
      </c>
      <c r="I6" s="16">
        <v>397</v>
      </c>
      <c r="J6" s="16">
        <v>3</v>
      </c>
      <c r="K6" s="23">
        <f t="shared" si="2"/>
        <v>7.556675062972292E-3</v>
      </c>
      <c r="L6" s="16">
        <v>373</v>
      </c>
      <c r="M6" s="16">
        <v>4</v>
      </c>
      <c r="N6" s="23">
        <f t="shared" si="3"/>
        <v>1.0723860589812333E-2</v>
      </c>
      <c r="O6" s="16">
        <v>354</v>
      </c>
      <c r="P6" s="16">
        <v>0</v>
      </c>
      <c r="Q6" s="23">
        <f t="shared" si="4"/>
        <v>0</v>
      </c>
      <c r="R6" s="16">
        <v>363</v>
      </c>
      <c r="S6" s="16">
        <v>1</v>
      </c>
      <c r="T6" s="23">
        <f t="shared" si="5"/>
        <v>2.7548209366391185E-3</v>
      </c>
      <c r="U6" s="16">
        <v>352</v>
      </c>
      <c r="V6" s="16">
        <v>0</v>
      </c>
      <c r="W6" s="23">
        <f t="shared" si="6"/>
        <v>0</v>
      </c>
      <c r="X6" s="16">
        <v>340</v>
      </c>
      <c r="Y6" s="16">
        <v>0</v>
      </c>
      <c r="Z6" s="23">
        <f t="shared" si="7"/>
        <v>0</v>
      </c>
      <c r="AA6" s="16">
        <v>333</v>
      </c>
      <c r="AB6" s="16">
        <v>0</v>
      </c>
      <c r="AC6" s="23">
        <f t="shared" si="8"/>
        <v>0</v>
      </c>
      <c r="AD6" s="16">
        <v>340</v>
      </c>
      <c r="AE6" s="16">
        <v>1</v>
      </c>
      <c r="AF6" s="23">
        <f t="shared" si="9"/>
        <v>2.9411764705882353E-3</v>
      </c>
      <c r="AG6" s="16">
        <f t="shared" si="10"/>
        <v>301</v>
      </c>
      <c r="AH6" s="16">
        <f t="shared" si="11"/>
        <v>12</v>
      </c>
      <c r="AI6" s="5">
        <f t="shared" si="12"/>
        <v>1</v>
      </c>
      <c r="AJ6" s="17">
        <f t="shared" si="13"/>
        <v>3.1119390202869121E-3</v>
      </c>
      <c r="AK6" s="5" t="s">
        <v>92</v>
      </c>
    </row>
    <row r="7" spans="1:38" x14ac:dyDescent="0.25">
      <c r="A7" s="40"/>
      <c r="B7" s="15" t="s">
        <v>11</v>
      </c>
      <c r="C7" s="16">
        <v>47</v>
      </c>
      <c r="D7" s="16">
        <v>0</v>
      </c>
      <c r="E7" s="23">
        <f t="shared" si="0"/>
        <v>0</v>
      </c>
      <c r="F7" s="16">
        <v>21</v>
      </c>
      <c r="G7" s="16">
        <v>1</v>
      </c>
      <c r="H7" s="23">
        <f t="shared" si="1"/>
        <v>4.7619047619047616E-2</v>
      </c>
      <c r="I7" s="16">
        <v>25</v>
      </c>
      <c r="J7" s="16">
        <v>0</v>
      </c>
      <c r="K7" s="23">
        <f t="shared" si="2"/>
        <v>0</v>
      </c>
      <c r="L7" s="16">
        <v>52</v>
      </c>
      <c r="M7" s="16">
        <v>0</v>
      </c>
      <c r="N7" s="23">
        <f t="shared" si="3"/>
        <v>0</v>
      </c>
      <c r="O7" s="16">
        <v>57</v>
      </c>
      <c r="P7" s="16">
        <v>0</v>
      </c>
      <c r="Q7" s="23">
        <f t="shared" si="4"/>
        <v>0</v>
      </c>
      <c r="R7" s="16">
        <v>55</v>
      </c>
      <c r="S7" s="16">
        <v>0</v>
      </c>
      <c r="T7" s="23">
        <f t="shared" si="5"/>
        <v>0</v>
      </c>
      <c r="U7" s="16">
        <v>57</v>
      </c>
      <c r="V7" s="16">
        <v>0</v>
      </c>
      <c r="W7" s="23">
        <f t="shared" si="6"/>
        <v>0</v>
      </c>
      <c r="X7" s="16">
        <v>54</v>
      </c>
      <c r="Y7" s="16">
        <v>0</v>
      </c>
      <c r="Z7" s="23">
        <f t="shared" si="7"/>
        <v>0</v>
      </c>
      <c r="AA7" s="16">
        <v>52</v>
      </c>
      <c r="AB7" s="16">
        <v>0</v>
      </c>
      <c r="AC7" s="23">
        <f t="shared" si="8"/>
        <v>0</v>
      </c>
      <c r="AD7" s="16">
        <v>55</v>
      </c>
      <c r="AE7" s="16">
        <v>0</v>
      </c>
      <c r="AF7" s="23">
        <f t="shared" si="9"/>
        <v>0</v>
      </c>
      <c r="AG7" s="16">
        <f t="shared" si="10"/>
        <v>47</v>
      </c>
      <c r="AH7" s="16">
        <f t="shared" si="11"/>
        <v>1</v>
      </c>
      <c r="AI7" s="5">
        <f t="shared" si="12"/>
        <v>0</v>
      </c>
      <c r="AJ7" s="17">
        <f t="shared" si="13"/>
        <v>4.7619047619047615E-3</v>
      </c>
      <c r="AK7" s="5" t="s">
        <v>92</v>
      </c>
    </row>
    <row r="8" spans="1:38" x14ac:dyDescent="0.25">
      <c r="A8" s="40"/>
      <c r="B8" s="15" t="s">
        <v>13</v>
      </c>
      <c r="C8" s="16">
        <v>61</v>
      </c>
      <c r="D8" s="16">
        <v>0</v>
      </c>
      <c r="E8" s="23">
        <f t="shared" si="0"/>
        <v>0</v>
      </c>
      <c r="F8" s="16">
        <v>15</v>
      </c>
      <c r="G8" s="16">
        <v>0</v>
      </c>
      <c r="H8" s="23">
        <f t="shared" si="1"/>
        <v>0</v>
      </c>
      <c r="I8" s="16">
        <v>12</v>
      </c>
      <c r="J8" s="16">
        <v>5</v>
      </c>
      <c r="K8" s="23">
        <f t="shared" si="2"/>
        <v>0.41666666666666669</v>
      </c>
      <c r="L8" s="16">
        <v>36</v>
      </c>
      <c r="M8" s="16">
        <v>1</v>
      </c>
      <c r="N8" s="23">
        <f t="shared" si="3"/>
        <v>2.7777777777777776E-2</v>
      </c>
      <c r="O8" s="16">
        <v>38</v>
      </c>
      <c r="P8" s="16">
        <v>0</v>
      </c>
      <c r="Q8" s="23">
        <f t="shared" si="4"/>
        <v>0</v>
      </c>
      <c r="R8" s="16">
        <v>57</v>
      </c>
      <c r="S8" s="16">
        <v>1</v>
      </c>
      <c r="T8" s="23">
        <f t="shared" si="5"/>
        <v>1.7543859649122806E-2</v>
      </c>
      <c r="U8" s="16">
        <v>60</v>
      </c>
      <c r="V8" s="16">
        <v>0</v>
      </c>
      <c r="W8" s="23">
        <f t="shared" si="6"/>
        <v>0</v>
      </c>
      <c r="X8" s="16">
        <v>69</v>
      </c>
      <c r="Y8" s="16">
        <v>0</v>
      </c>
      <c r="Z8" s="23">
        <f t="shared" si="7"/>
        <v>0</v>
      </c>
      <c r="AA8" s="16">
        <v>65</v>
      </c>
      <c r="AB8" s="16">
        <v>0</v>
      </c>
      <c r="AC8" s="23">
        <f t="shared" si="8"/>
        <v>0</v>
      </c>
      <c r="AD8" s="16">
        <v>74</v>
      </c>
      <c r="AE8" s="16">
        <v>0</v>
      </c>
      <c r="AF8" s="23">
        <f t="shared" si="9"/>
        <v>0</v>
      </c>
      <c r="AG8" s="16">
        <f t="shared" si="10"/>
        <v>61</v>
      </c>
      <c r="AH8" s="16">
        <f t="shared" si="11"/>
        <v>7</v>
      </c>
      <c r="AI8" s="5">
        <f t="shared" si="12"/>
        <v>1</v>
      </c>
      <c r="AJ8" s="17">
        <f t="shared" si="13"/>
        <v>4.6198830409356725E-2</v>
      </c>
      <c r="AK8" s="5" t="s">
        <v>92</v>
      </c>
    </row>
    <row r="9" spans="1:38" ht="28.5" x14ac:dyDescent="0.25">
      <c r="A9" s="40"/>
      <c r="B9" s="15" t="s">
        <v>71</v>
      </c>
      <c r="C9" s="16">
        <v>34</v>
      </c>
      <c r="D9" s="16">
        <v>0</v>
      </c>
      <c r="E9" s="23">
        <f t="shared" si="0"/>
        <v>0</v>
      </c>
      <c r="F9" s="16">
        <v>42</v>
      </c>
      <c r="G9" s="16">
        <v>0</v>
      </c>
      <c r="H9" s="23">
        <f t="shared" si="1"/>
        <v>0</v>
      </c>
      <c r="I9" s="16">
        <v>41</v>
      </c>
      <c r="J9" s="16">
        <v>0</v>
      </c>
      <c r="K9" s="23">
        <f t="shared" si="2"/>
        <v>0</v>
      </c>
      <c r="L9" s="16">
        <v>40</v>
      </c>
      <c r="M9" s="16">
        <v>0</v>
      </c>
      <c r="N9" s="23">
        <f t="shared" si="3"/>
        <v>0</v>
      </c>
      <c r="O9" s="16">
        <v>38</v>
      </c>
      <c r="P9" s="16">
        <v>0</v>
      </c>
      <c r="Q9" s="23">
        <f t="shared" si="4"/>
        <v>0</v>
      </c>
      <c r="R9" s="16">
        <v>36</v>
      </c>
      <c r="S9" s="16">
        <v>0</v>
      </c>
      <c r="T9" s="23">
        <f t="shared" si="5"/>
        <v>0</v>
      </c>
      <c r="U9" s="16">
        <v>36</v>
      </c>
      <c r="V9" s="16">
        <v>0</v>
      </c>
      <c r="W9" s="23">
        <f t="shared" si="6"/>
        <v>0</v>
      </c>
      <c r="X9" s="16">
        <v>36</v>
      </c>
      <c r="Y9" s="16">
        <v>0</v>
      </c>
      <c r="Z9" s="23">
        <f t="shared" si="7"/>
        <v>0</v>
      </c>
      <c r="AA9" s="16">
        <v>35</v>
      </c>
      <c r="AB9" s="16">
        <v>1</v>
      </c>
      <c r="AC9" s="23">
        <f t="shared" si="8"/>
        <v>2.8571428571428571E-2</v>
      </c>
      <c r="AD9" s="16">
        <v>34</v>
      </c>
      <c r="AE9" s="16">
        <v>0</v>
      </c>
      <c r="AF9" s="23">
        <f t="shared" si="9"/>
        <v>0</v>
      </c>
      <c r="AG9" s="16">
        <f t="shared" si="10"/>
        <v>34</v>
      </c>
      <c r="AH9" s="16">
        <f t="shared" si="11"/>
        <v>1</v>
      </c>
      <c r="AI9" s="5">
        <f t="shared" si="12"/>
        <v>0</v>
      </c>
      <c r="AJ9" s="17">
        <f t="shared" si="13"/>
        <v>2.8571428571428571E-3</v>
      </c>
      <c r="AK9" s="5" t="s">
        <v>92</v>
      </c>
      <c r="AL9" s="11" t="s">
        <v>75</v>
      </c>
    </row>
    <row r="10" spans="1:38" x14ac:dyDescent="0.25">
      <c r="A10" s="40"/>
      <c r="B10" s="15" t="s">
        <v>18</v>
      </c>
      <c r="C10" s="16">
        <v>38</v>
      </c>
      <c r="D10" s="16">
        <v>0</v>
      </c>
      <c r="E10" s="23">
        <f t="shared" si="0"/>
        <v>0</v>
      </c>
      <c r="F10" s="16">
        <v>69</v>
      </c>
      <c r="G10" s="16">
        <v>9</v>
      </c>
      <c r="H10" s="23">
        <f t="shared" si="1"/>
        <v>0.13043478260869565</v>
      </c>
      <c r="I10" s="16">
        <v>69</v>
      </c>
      <c r="J10" s="16">
        <v>2</v>
      </c>
      <c r="K10" s="23">
        <f t="shared" si="2"/>
        <v>2.8985507246376812E-2</v>
      </c>
      <c r="L10" s="16">
        <v>63</v>
      </c>
      <c r="M10" s="16">
        <v>5</v>
      </c>
      <c r="N10" s="23">
        <f t="shared" si="3"/>
        <v>7.9365079365079361E-2</v>
      </c>
      <c r="O10" s="16">
        <v>62</v>
      </c>
      <c r="P10" s="16">
        <v>1</v>
      </c>
      <c r="Q10" s="23">
        <f t="shared" si="4"/>
        <v>1.6129032258064516E-2</v>
      </c>
      <c r="R10" s="16">
        <v>64</v>
      </c>
      <c r="S10" s="16">
        <v>0</v>
      </c>
      <c r="T10" s="23">
        <f t="shared" si="5"/>
        <v>0</v>
      </c>
      <c r="U10" s="16">
        <v>67</v>
      </c>
      <c r="V10" s="16">
        <v>0</v>
      </c>
      <c r="W10" s="23">
        <f t="shared" si="6"/>
        <v>0</v>
      </c>
      <c r="X10" s="16">
        <v>68</v>
      </c>
      <c r="Y10" s="16">
        <v>0</v>
      </c>
      <c r="Z10" s="23">
        <f t="shared" si="7"/>
        <v>0</v>
      </c>
      <c r="AA10" s="16">
        <v>66</v>
      </c>
      <c r="AB10" s="16">
        <v>0</v>
      </c>
      <c r="AC10" s="23">
        <f t="shared" si="8"/>
        <v>0</v>
      </c>
      <c r="AD10" s="16">
        <v>73</v>
      </c>
      <c r="AE10" s="16">
        <v>0</v>
      </c>
      <c r="AF10" s="23">
        <f t="shared" si="9"/>
        <v>0</v>
      </c>
      <c r="AG10" s="16">
        <f t="shared" si="10"/>
        <v>38</v>
      </c>
      <c r="AH10" s="16">
        <f t="shared" si="11"/>
        <v>17</v>
      </c>
      <c r="AI10" s="5">
        <f t="shared" si="12"/>
        <v>2</v>
      </c>
      <c r="AJ10" s="17">
        <f t="shared" si="13"/>
        <v>2.5491440147821631E-2</v>
      </c>
      <c r="AK10" s="5" t="s">
        <v>92</v>
      </c>
    </row>
    <row r="11" spans="1:38" x14ac:dyDescent="0.25">
      <c r="A11" s="40"/>
      <c r="B11" s="15" t="s">
        <v>19</v>
      </c>
      <c r="C11" s="16">
        <v>26</v>
      </c>
      <c r="D11" s="16">
        <v>0</v>
      </c>
      <c r="E11" s="23">
        <f t="shared" si="0"/>
        <v>0</v>
      </c>
      <c r="F11" s="16">
        <v>2</v>
      </c>
      <c r="G11" s="16">
        <v>0</v>
      </c>
      <c r="H11" s="23">
        <f t="shared" si="1"/>
        <v>0</v>
      </c>
      <c r="I11" s="16">
        <v>2</v>
      </c>
      <c r="J11" s="16">
        <v>0</v>
      </c>
      <c r="K11" s="23">
        <f t="shared" si="2"/>
        <v>0</v>
      </c>
      <c r="L11" s="16">
        <v>7</v>
      </c>
      <c r="M11" s="16">
        <v>0</v>
      </c>
      <c r="N11" s="23">
        <f t="shared" si="3"/>
        <v>0</v>
      </c>
      <c r="O11" s="16">
        <v>11</v>
      </c>
      <c r="P11" s="16">
        <v>0</v>
      </c>
      <c r="Q11" s="23">
        <f t="shared" si="4"/>
        <v>0</v>
      </c>
      <c r="R11" s="16">
        <v>18</v>
      </c>
      <c r="S11" s="16">
        <v>0</v>
      </c>
      <c r="T11" s="23">
        <f t="shared" si="5"/>
        <v>0</v>
      </c>
      <c r="U11" s="16">
        <v>18</v>
      </c>
      <c r="V11" s="16">
        <v>0</v>
      </c>
      <c r="W11" s="23">
        <f t="shared" si="6"/>
        <v>0</v>
      </c>
      <c r="X11" s="16">
        <v>22</v>
      </c>
      <c r="Y11" s="16">
        <v>0</v>
      </c>
      <c r="Z11" s="23">
        <f t="shared" si="7"/>
        <v>0</v>
      </c>
      <c r="AA11" s="16">
        <v>24</v>
      </c>
      <c r="AB11" s="16">
        <v>0</v>
      </c>
      <c r="AC11" s="23">
        <f t="shared" si="8"/>
        <v>0</v>
      </c>
      <c r="AD11" s="16">
        <v>27</v>
      </c>
      <c r="AE11" s="16">
        <v>0</v>
      </c>
      <c r="AF11" s="23">
        <f t="shared" si="9"/>
        <v>0</v>
      </c>
      <c r="AG11" s="16">
        <f t="shared" si="10"/>
        <v>26</v>
      </c>
      <c r="AH11" s="16">
        <f t="shared" si="11"/>
        <v>0</v>
      </c>
      <c r="AI11" s="5">
        <f t="shared" si="12"/>
        <v>0</v>
      </c>
      <c r="AJ11" s="17">
        <f t="shared" si="13"/>
        <v>0</v>
      </c>
      <c r="AK11" s="5" t="s">
        <v>92</v>
      </c>
    </row>
    <row r="12" spans="1:38" x14ac:dyDescent="0.25">
      <c r="A12" s="40"/>
      <c r="B12" s="15" t="s">
        <v>21</v>
      </c>
      <c r="C12" s="16">
        <v>40</v>
      </c>
      <c r="D12" s="16">
        <v>0</v>
      </c>
      <c r="E12" s="23">
        <f t="shared" si="0"/>
        <v>0</v>
      </c>
      <c r="F12" s="16">
        <v>41</v>
      </c>
      <c r="G12" s="16">
        <v>2</v>
      </c>
      <c r="H12" s="23">
        <f t="shared" si="1"/>
        <v>4.878048780487805E-2</v>
      </c>
      <c r="I12" s="16">
        <v>34</v>
      </c>
      <c r="J12" s="16">
        <v>1</v>
      </c>
      <c r="K12" s="23">
        <f t="shared" si="2"/>
        <v>2.9411764705882353E-2</v>
      </c>
      <c r="L12" s="16">
        <v>38</v>
      </c>
      <c r="M12" s="16">
        <v>0</v>
      </c>
      <c r="N12" s="23">
        <f t="shared" si="3"/>
        <v>0</v>
      </c>
      <c r="O12" s="16">
        <v>37</v>
      </c>
      <c r="P12" s="16">
        <v>0</v>
      </c>
      <c r="Q12" s="23">
        <f t="shared" si="4"/>
        <v>0</v>
      </c>
      <c r="R12" s="16">
        <v>45</v>
      </c>
      <c r="S12" s="16">
        <v>0</v>
      </c>
      <c r="T12" s="23">
        <f t="shared" si="5"/>
        <v>0</v>
      </c>
      <c r="U12" s="16">
        <v>44</v>
      </c>
      <c r="V12" s="16">
        <v>0</v>
      </c>
      <c r="W12" s="23">
        <f t="shared" si="6"/>
        <v>0</v>
      </c>
      <c r="X12" s="16">
        <v>42</v>
      </c>
      <c r="Y12" s="16">
        <v>0</v>
      </c>
      <c r="Z12" s="23">
        <f t="shared" si="7"/>
        <v>0</v>
      </c>
      <c r="AA12" s="16">
        <v>41</v>
      </c>
      <c r="AB12" s="16">
        <v>0</v>
      </c>
      <c r="AC12" s="23">
        <f t="shared" si="8"/>
        <v>0</v>
      </c>
      <c r="AD12" s="16">
        <v>40</v>
      </c>
      <c r="AE12" s="16">
        <v>0</v>
      </c>
      <c r="AF12" s="23">
        <f t="shared" si="9"/>
        <v>0</v>
      </c>
      <c r="AG12" s="16">
        <f t="shared" si="10"/>
        <v>40</v>
      </c>
      <c r="AH12" s="16">
        <f t="shared" si="11"/>
        <v>3</v>
      </c>
      <c r="AI12" s="5">
        <f t="shared" si="12"/>
        <v>0</v>
      </c>
      <c r="AJ12" s="17">
        <f t="shared" si="13"/>
        <v>7.8192252510760393E-3</v>
      </c>
      <c r="AK12" s="5" t="s">
        <v>92</v>
      </c>
    </row>
    <row r="13" spans="1:38" x14ac:dyDescent="0.25">
      <c r="A13" s="40"/>
      <c r="B13" s="15" t="s">
        <v>26</v>
      </c>
      <c r="C13" s="16">
        <v>10</v>
      </c>
      <c r="D13" s="16">
        <v>0</v>
      </c>
      <c r="E13" s="23">
        <f t="shared" si="0"/>
        <v>0</v>
      </c>
      <c r="F13" s="16">
        <v>11</v>
      </c>
      <c r="G13" s="16">
        <v>0</v>
      </c>
      <c r="H13" s="23">
        <f t="shared" si="1"/>
        <v>0</v>
      </c>
      <c r="I13" s="16">
        <v>11</v>
      </c>
      <c r="J13" s="16">
        <v>0</v>
      </c>
      <c r="K13" s="23">
        <f t="shared" si="2"/>
        <v>0</v>
      </c>
      <c r="L13" s="16">
        <v>10</v>
      </c>
      <c r="M13" s="16">
        <v>0</v>
      </c>
      <c r="N13" s="23">
        <f t="shared" si="3"/>
        <v>0</v>
      </c>
      <c r="O13" s="16">
        <v>11</v>
      </c>
      <c r="P13" s="16">
        <v>0</v>
      </c>
      <c r="Q13" s="23">
        <f t="shared" si="4"/>
        <v>0</v>
      </c>
      <c r="R13" s="16">
        <v>11</v>
      </c>
      <c r="S13" s="16">
        <v>0</v>
      </c>
      <c r="T13" s="23">
        <f t="shared" si="5"/>
        <v>0</v>
      </c>
      <c r="U13" s="16">
        <v>11</v>
      </c>
      <c r="V13" s="16">
        <v>0</v>
      </c>
      <c r="W13" s="23">
        <f t="shared" si="6"/>
        <v>0</v>
      </c>
      <c r="X13" s="16">
        <v>12</v>
      </c>
      <c r="Y13" s="16">
        <v>0</v>
      </c>
      <c r="Z13" s="23">
        <f t="shared" si="7"/>
        <v>0</v>
      </c>
      <c r="AA13" s="16">
        <v>11</v>
      </c>
      <c r="AB13" s="16">
        <v>0</v>
      </c>
      <c r="AC13" s="23">
        <f t="shared" si="8"/>
        <v>0</v>
      </c>
      <c r="AD13" s="16">
        <v>12</v>
      </c>
      <c r="AE13" s="16">
        <v>0</v>
      </c>
      <c r="AF13" s="23">
        <f t="shared" si="9"/>
        <v>0</v>
      </c>
      <c r="AG13" s="16">
        <f t="shared" si="10"/>
        <v>10</v>
      </c>
      <c r="AH13" s="16">
        <f t="shared" si="11"/>
        <v>0</v>
      </c>
      <c r="AI13" s="5">
        <f t="shared" si="12"/>
        <v>0</v>
      </c>
      <c r="AJ13" s="17">
        <f t="shared" si="13"/>
        <v>0</v>
      </c>
      <c r="AK13" s="5" t="s">
        <v>92</v>
      </c>
    </row>
    <row r="14" spans="1:38" ht="28.5" x14ac:dyDescent="0.25">
      <c r="A14" s="40"/>
      <c r="B14" s="15" t="s">
        <v>27</v>
      </c>
      <c r="C14" s="16">
        <v>36</v>
      </c>
      <c r="D14" s="16">
        <v>0</v>
      </c>
      <c r="E14" s="23">
        <f t="shared" si="0"/>
        <v>0</v>
      </c>
      <c r="F14" s="16">
        <v>38</v>
      </c>
      <c r="G14" s="16">
        <v>0</v>
      </c>
      <c r="H14" s="23">
        <f t="shared" si="1"/>
        <v>0</v>
      </c>
      <c r="I14" s="16">
        <v>37</v>
      </c>
      <c r="J14" s="16">
        <v>0</v>
      </c>
      <c r="K14" s="23">
        <f t="shared" si="2"/>
        <v>0</v>
      </c>
      <c r="L14" s="16">
        <v>42</v>
      </c>
      <c r="M14" s="16">
        <v>0</v>
      </c>
      <c r="N14" s="23">
        <f t="shared" si="3"/>
        <v>0</v>
      </c>
      <c r="O14" s="16">
        <v>37</v>
      </c>
      <c r="P14" s="16">
        <v>0</v>
      </c>
      <c r="Q14" s="23">
        <f t="shared" si="4"/>
        <v>0</v>
      </c>
      <c r="R14" s="16">
        <v>41</v>
      </c>
      <c r="S14" s="16">
        <v>0</v>
      </c>
      <c r="T14" s="23">
        <f t="shared" si="5"/>
        <v>0</v>
      </c>
      <c r="U14" s="16">
        <v>39</v>
      </c>
      <c r="V14" s="16">
        <v>0</v>
      </c>
      <c r="W14" s="23">
        <f t="shared" si="6"/>
        <v>0</v>
      </c>
      <c r="X14" s="16">
        <v>37</v>
      </c>
      <c r="Y14" s="16">
        <v>0</v>
      </c>
      <c r="Z14" s="23">
        <f t="shared" si="7"/>
        <v>0</v>
      </c>
      <c r="AA14" s="16">
        <v>39</v>
      </c>
      <c r="AB14" s="16">
        <v>0</v>
      </c>
      <c r="AC14" s="23">
        <f t="shared" si="8"/>
        <v>0</v>
      </c>
      <c r="AD14" s="16">
        <v>42</v>
      </c>
      <c r="AE14" s="16">
        <v>0</v>
      </c>
      <c r="AF14" s="23">
        <f t="shared" si="9"/>
        <v>0</v>
      </c>
      <c r="AG14" s="16">
        <f t="shared" si="10"/>
        <v>36</v>
      </c>
      <c r="AH14" s="16">
        <f t="shared" si="11"/>
        <v>0</v>
      </c>
      <c r="AI14" s="5">
        <f t="shared" si="12"/>
        <v>0</v>
      </c>
      <c r="AJ14" s="17">
        <f t="shared" si="13"/>
        <v>0</v>
      </c>
      <c r="AK14" s="5" t="s">
        <v>92</v>
      </c>
    </row>
    <row r="15" spans="1:38" ht="14.25" customHeight="1" x14ac:dyDescent="0.25">
      <c r="A15" s="42" t="s">
        <v>28</v>
      </c>
      <c r="B15" s="15" t="s">
        <v>72</v>
      </c>
      <c r="C15" s="16">
        <v>14</v>
      </c>
      <c r="D15" s="16">
        <v>0</v>
      </c>
      <c r="E15" s="23">
        <f t="shared" si="0"/>
        <v>0</v>
      </c>
      <c r="F15" s="16">
        <v>4</v>
      </c>
      <c r="G15" s="16">
        <v>0</v>
      </c>
      <c r="H15" s="23">
        <f t="shared" si="1"/>
        <v>0</v>
      </c>
      <c r="I15" s="16">
        <v>1</v>
      </c>
      <c r="J15" s="16">
        <v>2</v>
      </c>
      <c r="K15" s="23">
        <f t="shared" si="2"/>
        <v>2</v>
      </c>
      <c r="L15" s="16">
        <v>3</v>
      </c>
      <c r="M15" s="16">
        <v>0</v>
      </c>
      <c r="N15" s="23">
        <f t="shared" si="3"/>
        <v>0</v>
      </c>
      <c r="O15" s="16">
        <v>9</v>
      </c>
      <c r="P15" s="16">
        <v>0</v>
      </c>
      <c r="Q15" s="23">
        <f t="shared" si="4"/>
        <v>0</v>
      </c>
      <c r="R15" s="16">
        <v>7</v>
      </c>
      <c r="S15" s="16">
        <v>0</v>
      </c>
      <c r="T15" s="23">
        <f t="shared" si="5"/>
        <v>0</v>
      </c>
      <c r="U15" s="16">
        <v>2</v>
      </c>
      <c r="V15" s="16">
        <v>3</v>
      </c>
      <c r="W15" s="23">
        <f t="shared" si="6"/>
        <v>1.5</v>
      </c>
      <c r="X15" s="16">
        <v>2</v>
      </c>
      <c r="Y15" s="16">
        <v>0</v>
      </c>
      <c r="Z15" s="23">
        <f t="shared" si="7"/>
        <v>0</v>
      </c>
      <c r="AA15" s="16">
        <v>0</v>
      </c>
      <c r="AB15" s="16">
        <v>0</v>
      </c>
      <c r="AC15" s="23" t="e">
        <f t="shared" si="8"/>
        <v>#DIV/0!</v>
      </c>
      <c r="AD15" s="16">
        <v>1</v>
      </c>
      <c r="AE15" s="16">
        <v>0</v>
      </c>
      <c r="AF15" s="23">
        <f t="shared" si="9"/>
        <v>0</v>
      </c>
      <c r="AG15" s="16">
        <f t="shared" si="10"/>
        <v>14</v>
      </c>
      <c r="AH15" s="16">
        <f t="shared" si="11"/>
        <v>5</v>
      </c>
      <c r="AI15" s="5">
        <f t="shared" si="12"/>
        <v>1</v>
      </c>
      <c r="AJ15" s="24">
        <f>AVERAGE(E15,H15,K15,N15,Q15,T15,W15,Z15,AF15)</f>
        <v>0.3888888888888889</v>
      </c>
      <c r="AK15" s="5" t="s">
        <v>94</v>
      </c>
    </row>
    <row r="16" spans="1:38" ht="14.25" customHeight="1" x14ac:dyDescent="0.25">
      <c r="A16" s="43"/>
      <c r="B16" s="15" t="s">
        <v>73</v>
      </c>
      <c r="C16" s="16">
        <v>10</v>
      </c>
      <c r="D16" s="16">
        <v>0</v>
      </c>
      <c r="E16" s="23">
        <f t="shared" si="0"/>
        <v>0</v>
      </c>
      <c r="F16" s="16">
        <v>0</v>
      </c>
      <c r="G16" s="16">
        <v>0</v>
      </c>
      <c r="H16" s="23" t="e">
        <f t="shared" si="1"/>
        <v>#DIV/0!</v>
      </c>
      <c r="I16" s="16">
        <v>0</v>
      </c>
      <c r="J16" s="16">
        <v>0</v>
      </c>
      <c r="K16" s="23" t="e">
        <f t="shared" si="2"/>
        <v>#DIV/0!</v>
      </c>
      <c r="L16" s="16">
        <v>0</v>
      </c>
      <c r="M16" s="16">
        <v>0</v>
      </c>
      <c r="N16" s="23" t="e">
        <f t="shared" si="3"/>
        <v>#DIV/0!</v>
      </c>
      <c r="O16" s="16">
        <v>0</v>
      </c>
      <c r="P16" s="16">
        <v>0</v>
      </c>
      <c r="Q16" s="23" t="e">
        <f t="shared" si="4"/>
        <v>#DIV/0!</v>
      </c>
      <c r="R16" s="16">
        <v>0</v>
      </c>
      <c r="S16" s="16">
        <v>0</v>
      </c>
      <c r="T16" s="23" t="e">
        <f t="shared" si="5"/>
        <v>#DIV/0!</v>
      </c>
      <c r="U16" s="16">
        <v>0</v>
      </c>
      <c r="V16" s="16">
        <v>0</v>
      </c>
      <c r="W16" s="23" t="e">
        <f t="shared" si="6"/>
        <v>#DIV/0!</v>
      </c>
      <c r="X16" s="16">
        <v>0</v>
      </c>
      <c r="Y16" s="16">
        <v>0</v>
      </c>
      <c r="Z16" s="23" t="e">
        <f t="shared" si="7"/>
        <v>#DIV/0!</v>
      </c>
      <c r="AA16" s="16">
        <v>2</v>
      </c>
      <c r="AB16" s="16">
        <v>0</v>
      </c>
      <c r="AC16" s="23">
        <f t="shared" si="8"/>
        <v>0</v>
      </c>
      <c r="AD16" s="16">
        <v>2</v>
      </c>
      <c r="AE16" s="16">
        <v>0</v>
      </c>
      <c r="AF16" s="23">
        <f t="shared" si="9"/>
        <v>0</v>
      </c>
      <c r="AG16" s="16">
        <f t="shared" si="10"/>
        <v>10</v>
      </c>
      <c r="AH16" s="16">
        <f t="shared" si="11"/>
        <v>0</v>
      </c>
      <c r="AI16" s="5">
        <f t="shared" si="12"/>
        <v>0</v>
      </c>
      <c r="AJ16" s="24">
        <f>AVERAGE(E16,AC16,AF16)</f>
        <v>0</v>
      </c>
      <c r="AK16" s="5" t="s">
        <v>92</v>
      </c>
    </row>
    <row r="17" spans="1:37" ht="14.25" customHeight="1" x14ac:dyDescent="0.25">
      <c r="A17" s="43"/>
      <c r="B17" s="15" t="s">
        <v>33</v>
      </c>
      <c r="C17" s="16">
        <v>19</v>
      </c>
      <c r="D17" s="16">
        <v>0</v>
      </c>
      <c r="E17" s="23">
        <f t="shared" si="0"/>
        <v>0</v>
      </c>
      <c r="F17" s="16">
        <v>4</v>
      </c>
      <c r="G17" s="16">
        <v>0</v>
      </c>
      <c r="H17" s="23">
        <f t="shared" si="1"/>
        <v>0</v>
      </c>
      <c r="I17" s="16">
        <v>3</v>
      </c>
      <c r="J17" s="16">
        <v>2</v>
      </c>
      <c r="K17" s="23">
        <f t="shared" si="2"/>
        <v>0.66666666666666663</v>
      </c>
      <c r="L17" s="16">
        <v>5</v>
      </c>
      <c r="M17" s="16">
        <v>1</v>
      </c>
      <c r="N17" s="23">
        <f t="shared" si="3"/>
        <v>0.2</v>
      </c>
      <c r="O17" s="16">
        <v>7</v>
      </c>
      <c r="P17" s="16">
        <v>1</v>
      </c>
      <c r="Q17" s="23">
        <f t="shared" si="4"/>
        <v>0.14285714285714285</v>
      </c>
      <c r="R17" s="16">
        <v>14</v>
      </c>
      <c r="S17" s="16">
        <v>1</v>
      </c>
      <c r="T17" s="23">
        <f t="shared" si="5"/>
        <v>7.1428571428571425E-2</v>
      </c>
      <c r="U17" s="16">
        <v>11</v>
      </c>
      <c r="V17" s="16">
        <v>1</v>
      </c>
      <c r="W17" s="23">
        <f t="shared" si="6"/>
        <v>9.0909090909090912E-2</v>
      </c>
      <c r="X17" s="16">
        <v>3</v>
      </c>
      <c r="Y17" s="16">
        <v>3</v>
      </c>
      <c r="Z17" s="23">
        <f t="shared" si="7"/>
        <v>1</v>
      </c>
      <c r="AA17" s="16">
        <v>8</v>
      </c>
      <c r="AB17" s="16">
        <v>0</v>
      </c>
      <c r="AC17" s="23">
        <f t="shared" si="8"/>
        <v>0</v>
      </c>
      <c r="AD17" s="16">
        <v>5</v>
      </c>
      <c r="AE17" s="16">
        <v>5</v>
      </c>
      <c r="AF17" s="23">
        <f t="shared" si="9"/>
        <v>1</v>
      </c>
      <c r="AG17" s="16">
        <f t="shared" si="10"/>
        <v>19</v>
      </c>
      <c r="AH17" s="16">
        <f t="shared" si="11"/>
        <v>14</v>
      </c>
      <c r="AI17" s="5">
        <f t="shared" si="12"/>
        <v>1</v>
      </c>
      <c r="AJ17" s="24">
        <f t="shared" si="13"/>
        <v>0.31718614718614713</v>
      </c>
      <c r="AK17" s="5" t="s">
        <v>94</v>
      </c>
    </row>
    <row r="18" spans="1:37" x14ac:dyDescent="0.25">
      <c r="A18" s="39" t="s">
        <v>89</v>
      </c>
      <c r="B18" s="15" t="s">
        <v>57</v>
      </c>
      <c r="C18" s="16">
        <v>20</v>
      </c>
      <c r="D18" s="16">
        <v>0</v>
      </c>
      <c r="E18" s="23">
        <f t="shared" si="0"/>
        <v>0</v>
      </c>
      <c r="F18" s="16">
        <v>10</v>
      </c>
      <c r="G18" s="16">
        <v>2</v>
      </c>
      <c r="H18" s="23">
        <f t="shared" si="1"/>
        <v>0.2</v>
      </c>
      <c r="I18" s="16">
        <v>8</v>
      </c>
      <c r="J18" s="16">
        <v>0</v>
      </c>
      <c r="K18" s="23">
        <f t="shared" si="2"/>
        <v>0</v>
      </c>
      <c r="L18" s="16">
        <v>12</v>
      </c>
      <c r="M18" s="16">
        <v>0</v>
      </c>
      <c r="N18" s="23">
        <f t="shared" si="3"/>
        <v>0</v>
      </c>
      <c r="O18" s="16">
        <v>15</v>
      </c>
      <c r="P18" s="16">
        <v>0</v>
      </c>
      <c r="Q18" s="23">
        <f t="shared" si="4"/>
        <v>0</v>
      </c>
      <c r="R18" s="16">
        <v>16</v>
      </c>
      <c r="S18" s="16">
        <v>1</v>
      </c>
      <c r="T18" s="23">
        <f t="shared" si="5"/>
        <v>6.25E-2</v>
      </c>
      <c r="U18" s="16">
        <v>18</v>
      </c>
      <c r="V18" s="16">
        <v>0</v>
      </c>
      <c r="W18" s="23">
        <f t="shared" si="6"/>
        <v>0</v>
      </c>
      <c r="X18" s="16">
        <v>18</v>
      </c>
      <c r="Y18" s="16">
        <v>0</v>
      </c>
      <c r="Z18" s="23">
        <f t="shared" si="7"/>
        <v>0</v>
      </c>
      <c r="AA18" s="16">
        <v>20</v>
      </c>
      <c r="AB18" s="16">
        <v>0</v>
      </c>
      <c r="AC18" s="23">
        <f t="shared" si="8"/>
        <v>0</v>
      </c>
      <c r="AD18" s="16">
        <v>22</v>
      </c>
      <c r="AE18" s="16">
        <v>0</v>
      </c>
      <c r="AF18" s="23">
        <f t="shared" si="9"/>
        <v>0</v>
      </c>
      <c r="AG18" s="16">
        <f t="shared" si="10"/>
        <v>20</v>
      </c>
      <c r="AH18" s="16">
        <f t="shared" si="11"/>
        <v>3</v>
      </c>
      <c r="AI18" s="5">
        <f t="shared" si="12"/>
        <v>0</v>
      </c>
      <c r="AJ18" s="17">
        <f t="shared" si="13"/>
        <v>2.6250000000000002E-2</v>
      </c>
      <c r="AK18" s="5" t="str">
        <f t="shared" ref="AK18:AK22" si="14">IF(AJ18&lt;0.01,"راكد",IF(AJ18&lt;0.15,"مشبع","مطلوب"))</f>
        <v>مشبع</v>
      </c>
    </row>
    <row r="19" spans="1:37" x14ac:dyDescent="0.25">
      <c r="A19" s="40"/>
      <c r="B19" s="15" t="s">
        <v>58</v>
      </c>
      <c r="C19" s="16">
        <v>64</v>
      </c>
      <c r="D19" s="16">
        <v>2</v>
      </c>
      <c r="E19" s="23">
        <f t="shared" si="0"/>
        <v>3.125E-2</v>
      </c>
      <c r="F19" s="16">
        <v>68</v>
      </c>
      <c r="G19" s="16">
        <v>2</v>
      </c>
      <c r="H19" s="23">
        <f t="shared" si="1"/>
        <v>2.9411764705882353E-2</v>
      </c>
      <c r="I19" s="16">
        <v>70</v>
      </c>
      <c r="J19" s="16">
        <v>2</v>
      </c>
      <c r="K19" s="23">
        <f t="shared" si="2"/>
        <v>2.8571428571428571E-2</v>
      </c>
      <c r="L19" s="16">
        <v>87</v>
      </c>
      <c r="M19" s="16">
        <v>0</v>
      </c>
      <c r="N19" s="23">
        <f t="shared" si="3"/>
        <v>0</v>
      </c>
      <c r="O19" s="16">
        <v>92</v>
      </c>
      <c r="P19" s="16">
        <v>1</v>
      </c>
      <c r="Q19" s="23">
        <f t="shared" si="4"/>
        <v>1.0869565217391304E-2</v>
      </c>
      <c r="R19" s="16">
        <v>76</v>
      </c>
      <c r="S19" s="16">
        <v>10</v>
      </c>
      <c r="T19" s="23">
        <f t="shared" si="5"/>
        <v>0.13157894736842105</v>
      </c>
      <c r="U19" s="16">
        <v>72</v>
      </c>
      <c r="V19" s="16">
        <v>4</v>
      </c>
      <c r="W19" s="23">
        <f t="shared" si="6"/>
        <v>5.5555555555555552E-2</v>
      </c>
      <c r="X19" s="16">
        <v>62</v>
      </c>
      <c r="Y19" s="16">
        <v>8</v>
      </c>
      <c r="Z19" s="23">
        <f t="shared" si="7"/>
        <v>0.12903225806451613</v>
      </c>
      <c r="AA19" s="16">
        <v>69</v>
      </c>
      <c r="AB19" s="16">
        <v>5</v>
      </c>
      <c r="AC19" s="23">
        <f t="shared" si="8"/>
        <v>7.2463768115942032E-2</v>
      </c>
      <c r="AD19" s="16">
        <v>74</v>
      </c>
      <c r="AE19" s="16">
        <v>2</v>
      </c>
      <c r="AF19" s="23">
        <f t="shared" si="9"/>
        <v>2.7027027027027029E-2</v>
      </c>
      <c r="AG19" s="16">
        <f t="shared" si="10"/>
        <v>64</v>
      </c>
      <c r="AH19" s="16">
        <f t="shared" si="11"/>
        <v>36</v>
      </c>
      <c r="AI19" s="5">
        <f t="shared" si="12"/>
        <v>4</v>
      </c>
      <c r="AJ19" s="17">
        <f t="shared" si="13"/>
        <v>5.1576031462616398E-2</v>
      </c>
      <c r="AK19" s="5" t="str">
        <f t="shared" si="14"/>
        <v>مشبع</v>
      </c>
    </row>
    <row r="20" spans="1:37" x14ac:dyDescent="0.25">
      <c r="A20" s="39" t="s">
        <v>59</v>
      </c>
      <c r="B20" s="15" t="s">
        <v>60</v>
      </c>
      <c r="C20" s="16">
        <v>21</v>
      </c>
      <c r="D20" s="16">
        <v>1</v>
      </c>
      <c r="E20" s="23">
        <f t="shared" si="0"/>
        <v>4.7619047619047616E-2</v>
      </c>
      <c r="F20" s="16">
        <v>21</v>
      </c>
      <c r="G20" s="16">
        <v>3</v>
      </c>
      <c r="H20" s="23">
        <f t="shared" si="1"/>
        <v>0.14285714285714285</v>
      </c>
      <c r="I20" s="16">
        <v>19</v>
      </c>
      <c r="J20" s="16">
        <v>1</v>
      </c>
      <c r="K20" s="23">
        <f t="shared" si="2"/>
        <v>5.2631578947368418E-2</v>
      </c>
      <c r="L20" s="16">
        <v>17</v>
      </c>
      <c r="M20" s="16">
        <v>1</v>
      </c>
      <c r="N20" s="23">
        <f t="shared" si="3"/>
        <v>5.8823529411764705E-2</v>
      </c>
      <c r="O20" s="16">
        <v>17</v>
      </c>
      <c r="P20" s="16">
        <v>0</v>
      </c>
      <c r="Q20" s="23">
        <f t="shared" si="4"/>
        <v>0</v>
      </c>
      <c r="R20" s="16">
        <v>23</v>
      </c>
      <c r="S20" s="16">
        <v>0</v>
      </c>
      <c r="T20" s="23">
        <f t="shared" si="5"/>
        <v>0</v>
      </c>
      <c r="U20" s="16">
        <v>23</v>
      </c>
      <c r="V20" s="16">
        <v>0</v>
      </c>
      <c r="W20" s="23">
        <f t="shared" si="6"/>
        <v>0</v>
      </c>
      <c r="X20" s="16">
        <v>21</v>
      </c>
      <c r="Y20" s="16">
        <v>4</v>
      </c>
      <c r="Z20" s="23">
        <f t="shared" si="7"/>
        <v>0.19047619047619047</v>
      </c>
      <c r="AA20" s="16">
        <v>18</v>
      </c>
      <c r="AB20" s="16">
        <v>0</v>
      </c>
      <c r="AC20" s="23">
        <f t="shared" si="8"/>
        <v>0</v>
      </c>
      <c r="AD20" s="16">
        <v>22</v>
      </c>
      <c r="AE20" s="16">
        <v>0</v>
      </c>
      <c r="AF20" s="23">
        <f t="shared" si="9"/>
        <v>0</v>
      </c>
      <c r="AG20" s="16">
        <f t="shared" si="10"/>
        <v>21</v>
      </c>
      <c r="AH20" s="16">
        <f t="shared" si="11"/>
        <v>10</v>
      </c>
      <c r="AI20" s="5">
        <f t="shared" si="12"/>
        <v>1</v>
      </c>
      <c r="AJ20" s="17">
        <f t="shared" si="13"/>
        <v>4.9240748931151407E-2</v>
      </c>
      <c r="AK20" s="5" t="str">
        <f t="shared" si="14"/>
        <v>مشبع</v>
      </c>
    </row>
    <row r="21" spans="1:37" x14ac:dyDescent="0.25">
      <c r="A21" s="40"/>
      <c r="B21" s="15" t="s">
        <v>64</v>
      </c>
      <c r="C21" s="16">
        <v>29</v>
      </c>
      <c r="D21" s="16">
        <v>0</v>
      </c>
      <c r="E21" s="23">
        <f t="shared" si="0"/>
        <v>0</v>
      </c>
      <c r="F21" s="16">
        <v>27</v>
      </c>
      <c r="G21" s="16">
        <v>0</v>
      </c>
      <c r="H21" s="23">
        <f t="shared" si="1"/>
        <v>0</v>
      </c>
      <c r="I21" s="16">
        <v>28</v>
      </c>
      <c r="J21" s="16">
        <v>0</v>
      </c>
      <c r="K21" s="23">
        <f t="shared" si="2"/>
        <v>0</v>
      </c>
      <c r="L21" s="16">
        <v>41</v>
      </c>
      <c r="M21" s="16">
        <v>0</v>
      </c>
      <c r="N21" s="23">
        <f t="shared" si="3"/>
        <v>0</v>
      </c>
      <c r="O21" s="16">
        <v>42</v>
      </c>
      <c r="P21" s="16">
        <v>0</v>
      </c>
      <c r="Q21" s="23">
        <f t="shared" si="4"/>
        <v>0</v>
      </c>
      <c r="R21" s="16">
        <v>42</v>
      </c>
      <c r="S21" s="16">
        <v>4</v>
      </c>
      <c r="T21" s="23">
        <f t="shared" si="5"/>
        <v>9.5238095238095233E-2</v>
      </c>
      <c r="U21" s="16">
        <v>40</v>
      </c>
      <c r="V21" s="16">
        <v>0</v>
      </c>
      <c r="W21" s="23">
        <f t="shared" si="6"/>
        <v>0</v>
      </c>
      <c r="X21" s="16">
        <v>35</v>
      </c>
      <c r="Y21" s="16">
        <v>0</v>
      </c>
      <c r="Z21" s="23">
        <f t="shared" si="7"/>
        <v>0</v>
      </c>
      <c r="AA21" s="16">
        <v>37</v>
      </c>
      <c r="AB21" s="16">
        <v>2</v>
      </c>
      <c r="AC21" s="23">
        <f t="shared" si="8"/>
        <v>5.4054054054054057E-2</v>
      </c>
      <c r="AD21" s="16">
        <v>35</v>
      </c>
      <c r="AE21" s="16">
        <v>1</v>
      </c>
      <c r="AF21" s="23">
        <f t="shared" si="9"/>
        <v>2.8571428571428571E-2</v>
      </c>
      <c r="AG21" s="16">
        <f t="shared" si="10"/>
        <v>29</v>
      </c>
      <c r="AH21" s="16">
        <f t="shared" si="11"/>
        <v>7</v>
      </c>
      <c r="AI21" s="5">
        <f t="shared" si="12"/>
        <v>1</v>
      </c>
      <c r="AJ21" s="17">
        <f t="shared" si="13"/>
        <v>1.7786357786357787E-2</v>
      </c>
      <c r="AK21" s="5" t="str">
        <f t="shared" si="14"/>
        <v>مشبع</v>
      </c>
    </row>
    <row r="22" spans="1:37" ht="15" x14ac:dyDescent="0.25">
      <c r="A22" s="18" t="s">
        <v>65</v>
      </c>
      <c r="B22" s="15" t="s">
        <v>68</v>
      </c>
      <c r="C22" s="16">
        <v>13</v>
      </c>
      <c r="D22" s="16">
        <v>0</v>
      </c>
      <c r="E22" s="23">
        <f t="shared" si="0"/>
        <v>0</v>
      </c>
      <c r="F22" s="16">
        <v>8</v>
      </c>
      <c r="G22" s="16">
        <v>1</v>
      </c>
      <c r="H22" s="23">
        <f t="shared" si="1"/>
        <v>0.125</v>
      </c>
      <c r="I22" s="16">
        <v>4</v>
      </c>
      <c r="J22" s="16">
        <v>3</v>
      </c>
      <c r="K22" s="23">
        <f t="shared" si="2"/>
        <v>0.75</v>
      </c>
      <c r="L22" s="16">
        <v>9</v>
      </c>
      <c r="M22" s="16">
        <v>3</v>
      </c>
      <c r="N22" s="23">
        <f t="shared" si="3"/>
        <v>0.33333333333333331</v>
      </c>
      <c r="O22" s="16">
        <v>8</v>
      </c>
      <c r="P22" s="16">
        <v>2</v>
      </c>
      <c r="Q22" s="23">
        <f t="shared" si="4"/>
        <v>0.25</v>
      </c>
      <c r="R22" s="16">
        <v>9</v>
      </c>
      <c r="S22" s="16">
        <v>0</v>
      </c>
      <c r="T22" s="23">
        <f t="shared" si="5"/>
        <v>0</v>
      </c>
      <c r="U22" s="16">
        <v>9</v>
      </c>
      <c r="V22" s="16">
        <v>1</v>
      </c>
      <c r="W22" s="23">
        <f t="shared" si="6"/>
        <v>0.1111111111111111</v>
      </c>
      <c r="X22" s="16">
        <v>8</v>
      </c>
      <c r="Y22" s="16">
        <v>0</v>
      </c>
      <c r="Z22" s="23">
        <f t="shared" si="7"/>
        <v>0</v>
      </c>
      <c r="AA22" s="16">
        <v>9</v>
      </c>
      <c r="AB22" s="16">
        <v>0</v>
      </c>
      <c r="AC22" s="23">
        <f t="shared" si="8"/>
        <v>0</v>
      </c>
      <c r="AD22" s="16">
        <v>12</v>
      </c>
      <c r="AE22" s="16">
        <v>0</v>
      </c>
      <c r="AF22" s="23">
        <f t="shared" si="9"/>
        <v>0</v>
      </c>
      <c r="AG22" s="16">
        <f t="shared" si="10"/>
        <v>13</v>
      </c>
      <c r="AH22" s="16">
        <f t="shared" si="11"/>
        <v>10</v>
      </c>
      <c r="AI22" s="5">
        <f t="shared" si="12"/>
        <v>1</v>
      </c>
      <c r="AJ22" s="17">
        <f t="shared" si="13"/>
        <v>0.15694444444444444</v>
      </c>
      <c r="AK22" s="5" t="str">
        <f t="shared" si="14"/>
        <v>مطلوب</v>
      </c>
    </row>
    <row r="23" spans="1:37" x14ac:dyDescent="0.25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</sheetData>
  <mergeCells count="18">
    <mergeCell ref="A20:A21"/>
    <mergeCell ref="A23:AK23"/>
    <mergeCell ref="A3:A14"/>
    <mergeCell ref="A15:A17"/>
    <mergeCell ref="A18:A19"/>
    <mergeCell ref="A1:A2"/>
    <mergeCell ref="B1:B2"/>
    <mergeCell ref="AG1:AK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</mergeCells>
  <pageMargins left="0.7" right="0.7" top="0.75" bottom="0.75" header="0.3" footer="0.3"/>
  <pageSetup paperSize="9" scale="70" orientation="portrait" r:id="rId1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جامعيون ذكور</vt:lpstr>
      <vt:lpstr>جامعيات اناث</vt:lpstr>
      <vt:lpstr>دبلوم ذكور</vt:lpstr>
      <vt:lpstr>دبلوم اناث</vt:lpstr>
      <vt:lpstr>'دبلوم اناث'!Print_Area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2021-07-27T21:05:48Z</dcterms:modified>
</cp:coreProperties>
</file>