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hammad yaseen\Desktop\New folder\"/>
    </mc:Choice>
  </mc:AlternateContent>
  <bookViews>
    <workbookView xWindow="-105" yWindow="-105" windowWidth="20730" windowHeight="11760"/>
  </bookViews>
  <sheets>
    <sheet name="Sheet1" sheetId="1" r:id="rId1"/>
  </sheets>
  <definedNames>
    <definedName name="_Hlk105581903" localSheetId="0">Sheet1!$A$27</definedName>
    <definedName name="_Hlk105583287" localSheetId="0">Sheet1!$A$27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C20" i="1" l="1"/>
  <c r="I20" i="1"/>
  <c r="H20" i="1"/>
  <c r="G20" i="1"/>
  <c r="F20" i="1"/>
  <c r="D20" i="1"/>
  <c r="E20" i="1"/>
  <c r="H24" i="1"/>
  <c r="F24" i="1"/>
  <c r="D24" i="1"/>
  <c r="H21" i="1" l="1"/>
  <c r="H23" i="1" s="1"/>
  <c r="F21" i="1"/>
  <c r="F23" i="1" s="1"/>
  <c r="F25" i="1" s="1"/>
  <c r="F26" i="1" s="1"/>
  <c r="F27" i="1" s="1"/>
  <c r="D21" i="1"/>
  <c r="D23" i="1" s="1"/>
  <c r="D25" i="1" s="1"/>
  <c r="D26" i="1" s="1"/>
  <c r="D27" i="1" s="1"/>
  <c r="H25" i="1"/>
  <c r="H26" i="1" s="1"/>
  <c r="H27" i="1" s="1"/>
</calcChain>
</file>

<file path=xl/sharedStrings.xml><?xml version="1.0" encoding="utf-8"?>
<sst xmlns="http://schemas.openxmlformats.org/spreadsheetml/2006/main" count="61" uniqueCount="57">
  <si>
    <t xml:space="preserve">نموذج رقم: </t>
  </si>
  <si>
    <t>العقوبات التي وقعت بحق الموظف خلال العام الحالي:</t>
  </si>
  <si>
    <t>الهدف التنظيمي وفقا للمستوى التنظيمي الذي يعمل فيه الموظف</t>
  </si>
  <si>
    <t>النتائج الواردة في الخطة الفردية للموظف وسجل ادائه</t>
  </si>
  <si>
    <t>المستهدف الكلي للإنجاز</t>
  </si>
  <si>
    <t>مراحل المراجعة</t>
  </si>
  <si>
    <r>
      <t>(</t>
    </r>
    <r>
      <rPr>
        <b/>
        <sz val="10"/>
        <color theme="1"/>
        <rFont val="Calibri"/>
        <family val="2"/>
        <scheme val="minor"/>
      </rPr>
      <t>X2</t>
    </r>
    <r>
      <rPr>
        <b/>
        <sz val="10"/>
        <color theme="1"/>
        <rFont val="Arial"/>
        <family val="2"/>
      </rPr>
      <t>)</t>
    </r>
  </si>
  <si>
    <r>
      <t>(</t>
    </r>
    <r>
      <rPr>
        <b/>
        <sz val="10"/>
        <color theme="1"/>
        <rFont val="Calibri"/>
        <family val="2"/>
        <scheme val="minor"/>
      </rPr>
      <t>X3</t>
    </r>
    <r>
      <rPr>
        <b/>
        <sz val="10"/>
        <color theme="1"/>
        <rFont val="Arial"/>
        <family val="2"/>
      </rPr>
      <t>)</t>
    </r>
  </si>
  <si>
    <t>مستهدف</t>
  </si>
  <si>
    <t>محقق</t>
  </si>
  <si>
    <t>تقييم الأداء الدوري</t>
  </si>
  <si>
    <t>(X1)</t>
  </si>
  <si>
    <t>** تقييم الاداء الفعلي</t>
  </si>
  <si>
    <t xml:space="preserve">***نسبة المكافأة المرتبطة بالأداء الحالي </t>
  </si>
  <si>
    <t>نسبة المكافأة الثابتة الحالية والمرتبطة بنتائج تقييم الأداء السابق للموظف</t>
  </si>
  <si>
    <t>نسبة المكافأة الثابتة والمرتبطة بنتائج تقييم الأداء السابق للموظف من 40 %</t>
  </si>
  <si>
    <t>المجموع الكلي لنسبة المكافأة المستحقة خلال فترة التقييم</t>
  </si>
  <si>
    <t xml:space="preserve">**تحسب نسبة الأداء الفعلي بقسمة القيمة المحققة على المستهدفة </t>
  </si>
  <si>
    <t>***تحسب القيمة المرتبطة بالأداء الحالي لنسبة المكافأة في الثلث من حاصل ضرب قيمة تقييم الاداء الفعلي خلال الثلث في القيمة القصوى للأداء الفعلي خلال الثلث مقسوما على 100%</t>
  </si>
  <si>
    <t>(X1*60/100)%</t>
  </si>
  <si>
    <t>(X2*60/100)%</t>
  </si>
  <si>
    <t>(X3*60/100)%</t>
  </si>
  <si>
    <t xml:space="preserve">قيمة المكافأة الكلية المستحقة للموظف خلال ثلث التقييم </t>
  </si>
  <si>
    <t xml:space="preserve">التقدير </t>
  </si>
  <si>
    <t xml:space="preserve">القيمة القصوى للمكافأة المالية خلال ثلث التقييم وفقا للمسمى الوظيفي الذي يشغله الموظف </t>
  </si>
  <si>
    <t>العلامة</t>
  </si>
  <si>
    <t xml:space="preserve">الراتب الاجمالي : </t>
  </si>
  <si>
    <t xml:space="preserve">الراتب الاساسي: </t>
  </si>
  <si>
    <t>توقيع الموظف</t>
  </si>
  <si>
    <t>توقيع الرئيس المباشر</t>
  </si>
  <si>
    <t>نموذج متابعة الاداء ومنح المكافآت المرتبطة بالأداء لموظف الخدمة المدنية بموجب أحكام نظام الخدمة المدنية رقم 9 لسنة   2020  وتعديلاته</t>
  </si>
  <si>
    <t>مسؤول الموارد البشرية</t>
  </si>
  <si>
    <t xml:space="preserve">توقيع مسؤول الموار د البشرية </t>
  </si>
  <si>
    <t>الثلث الأول</t>
  </si>
  <si>
    <t>الثلث الثاني</t>
  </si>
  <si>
    <t>الثلث الثالث</t>
  </si>
  <si>
    <r>
      <t>1-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............................. بتاريخ: .........................</t>
    </r>
  </si>
  <si>
    <r>
      <t>2-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............................. بتاريخ: .........................</t>
    </r>
  </si>
  <si>
    <r>
      <t>3-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............................. بتاريخ: .........................</t>
    </r>
  </si>
  <si>
    <t xml:space="preserve">تقرير الاداء السنوي السابق لعام(      ) </t>
  </si>
  <si>
    <t>*تحسب القيمة الثابتة القصوى لنسبة المكافأة من حاصل ضرب قيمة تقرير الأداء السابق للموظف في (40) مقسوما على 100</t>
  </si>
  <si>
    <t>اسم الموظف سالم الخزاعلة:</t>
  </si>
  <si>
    <t>الوحدة التنظيمية : تطوير الأداء المؤسسي</t>
  </si>
  <si>
    <t>المسمى الوظيفي: باحث</t>
  </si>
  <si>
    <t>الرئيس المباشر: مروان الخالدي</t>
  </si>
  <si>
    <t>الفئة: الأولى</t>
  </si>
  <si>
    <t>الدرجة والسنة: الرابعة في الرابعة</t>
  </si>
  <si>
    <t xml:space="preserve">موسى القاضي </t>
  </si>
  <si>
    <t>ممتاز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</si>
  <si>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اعداد دراسة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</si>
  <si>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اعداد تقرير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</si>
  <si>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تنفيذ ورش تدريبية</t>
    </r>
  </si>
  <si>
    <t>-</t>
  </si>
  <si>
    <t>**** تحدد قيمة المكافأة المقطوعة وفقا للدور الوظيفي وبقرار من المرجع المختص</t>
  </si>
  <si>
    <t>القيمة القصوى (60)</t>
  </si>
  <si>
    <t>****قيمة المكافأة المضافة المقطوعة</t>
  </si>
  <si>
    <t xml:space="preserve">  المدير المعني: محمد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</si>
</sst>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vertAlign val="sub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right" indent="1" readingOrder="2"/>
    </xf>
    <xf numFmtId="0" fontId="2" fillId="0" borderId="6" xfId="0" applyFont="1" applyBorder="1" applyAlignment="1">
      <alignment horizontal="right" vertical="center" wrapText="1" indent="1" readingOrder="2"/>
    </xf>
    <xf numFmtId="0" fontId="2" fillId="0" borderId="6" xfId="0" applyFont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9" fontId="10" fillId="2" borderId="6" xfId="0" applyNumberFormat="1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readingOrder="2"/>
    </xf>
    <xf numFmtId="0" fontId="6" fillId="0" borderId="6" xfId="0" applyFont="1" applyBorder="1" applyAlignment="1">
      <alignment horizontal="center" vertical="center" wrapText="1" readingOrder="2"/>
    </xf>
    <xf numFmtId="0" fontId="9" fillId="0" borderId="6" xfId="0" applyFont="1" applyBorder="1" applyAlignment="1">
      <alignment horizontal="right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0" fontId="0" fillId="0" borderId="13" xfId="0" applyFont="1" applyBorder="1" applyAlignment="1">
      <alignment horizontal="right" inden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8" fillId="0" borderId="13" xfId="0" applyFont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18" fillId="0" borderId="13" xfId="0" applyFont="1" applyBorder="1" applyAlignment="1">
      <alignment horizontal="right" wrapText="1" indent="1" readingOrder="2"/>
    </xf>
    <xf numFmtId="0" fontId="19" fillId="2" borderId="6" xfId="0" applyFont="1" applyFill="1" applyBorder="1" applyAlignment="1">
      <alignment horizontal="center" vertical="center" wrapText="1" readingOrder="2"/>
    </xf>
    <xf numFmtId="0" fontId="1" fillId="4" borderId="20" xfId="0" applyFont="1" applyFill="1" applyBorder="1" applyAlignment="1">
      <alignment horizontal="right" vertical="center" wrapText="1" inden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right" indent="1" readingOrder="2"/>
    </xf>
    <xf numFmtId="0" fontId="17" fillId="0" borderId="6" xfId="0" applyFont="1" applyBorder="1" applyAlignment="1">
      <alignment horizontal="right" wrapText="1" readingOrder="2"/>
    </xf>
    <xf numFmtId="0" fontId="8" fillId="0" borderId="18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right" vertical="center" wrapText="1" readingOrder="2"/>
    </xf>
    <xf numFmtId="0" fontId="8" fillId="0" borderId="15" xfId="0" applyFont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4" fillId="4" borderId="11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12" xfId="0" applyFont="1" applyFill="1" applyBorder="1" applyAlignment="1">
      <alignment horizontal="center" vertical="center" wrapText="1" readingOrder="2"/>
    </xf>
    <xf numFmtId="0" fontId="10" fillId="2" borderId="27" xfId="0" applyFont="1" applyFill="1" applyBorder="1" applyAlignment="1">
      <alignment horizontal="center" vertical="center" wrapText="1" readingOrder="2"/>
    </xf>
    <xf numFmtId="0" fontId="13" fillId="2" borderId="7" xfId="0" applyFont="1" applyFill="1" applyBorder="1" applyAlignment="1">
      <alignment horizontal="center" vertical="center" wrapText="1" readingOrder="2"/>
    </xf>
    <xf numFmtId="0" fontId="13" fillId="2" borderId="9" xfId="0" applyFont="1" applyFill="1" applyBorder="1" applyAlignment="1">
      <alignment horizontal="center" vertical="center" wrapText="1" readingOrder="2"/>
    </xf>
    <xf numFmtId="0" fontId="12" fillId="2" borderId="7" xfId="0" applyFont="1" applyFill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center" vertical="center" wrapText="1" readingOrder="2"/>
    </xf>
    <xf numFmtId="0" fontId="12" fillId="2" borderId="30" xfId="0" applyFont="1" applyFill="1" applyBorder="1" applyAlignment="1">
      <alignment horizontal="center" vertical="center" wrapText="1" readingOrder="2"/>
    </xf>
    <xf numFmtId="0" fontId="8" fillId="2" borderId="7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8" fillId="2" borderId="30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30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horizontal="center" vertical="center" wrapText="1" readingOrder="2"/>
    </xf>
    <xf numFmtId="0" fontId="4" fillId="2" borderId="29" xfId="0" applyFont="1" applyFill="1" applyBorder="1" applyAlignment="1">
      <alignment horizontal="center" vertical="center" wrapText="1" readingOrder="2"/>
    </xf>
    <xf numFmtId="0" fontId="10" fillId="2" borderId="24" xfId="0" applyFont="1" applyFill="1" applyBorder="1" applyAlignment="1">
      <alignment horizontal="right" vertical="center" wrapText="1" readingOrder="2"/>
    </xf>
    <xf numFmtId="0" fontId="10" fillId="2" borderId="25" xfId="0" applyFont="1" applyFill="1" applyBorder="1" applyAlignment="1">
      <alignment horizontal="right" vertical="center" wrapText="1" readingOrder="2"/>
    </xf>
    <xf numFmtId="0" fontId="10" fillId="2" borderId="26" xfId="0" applyFont="1" applyFill="1" applyBorder="1" applyAlignment="1">
      <alignment horizontal="right" vertical="center" wrapText="1" readingOrder="2"/>
    </xf>
    <xf numFmtId="0" fontId="17" fillId="0" borderId="7" xfId="0" applyFont="1" applyBorder="1" applyAlignment="1">
      <alignment horizontal="center" wrapText="1" readingOrder="2"/>
    </xf>
    <xf numFmtId="0" fontId="17" fillId="0" borderId="8" xfId="0" applyFont="1" applyBorder="1" applyAlignment="1">
      <alignment horizontal="center" wrapText="1" readingOrder="2"/>
    </xf>
    <xf numFmtId="0" fontId="17" fillId="0" borderId="9" xfId="0" applyFont="1" applyBorder="1" applyAlignment="1">
      <alignment horizont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0" fillId="0" borderId="6" xfId="0" applyBorder="1" applyAlignment="1">
      <alignment horizontal="center" readingOrder="2"/>
    </xf>
    <xf numFmtId="0" fontId="0" fillId="0" borderId="14" xfId="0" applyBorder="1" applyAlignment="1">
      <alignment horizontal="center" readingOrder="2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0" fillId="3" borderId="15" xfId="0" applyFill="1" applyBorder="1" applyAlignment="1">
      <alignment horizontal="center" vertical="center" wrapText="1" readingOrder="2"/>
    </xf>
    <xf numFmtId="0" fontId="0" fillId="3" borderId="19" xfId="0" applyFill="1" applyBorder="1" applyAlignment="1">
      <alignment horizontal="center" vertical="center" wrapText="1" readingOrder="2"/>
    </xf>
    <xf numFmtId="0" fontId="10" fillId="2" borderId="13" xfId="0" applyFont="1" applyFill="1" applyBorder="1" applyAlignment="1">
      <alignment horizontal="right" vertical="center" wrapText="1" readingOrder="2"/>
    </xf>
    <xf numFmtId="0" fontId="10" fillId="2" borderId="6" xfId="0" applyFont="1" applyFill="1" applyBorder="1" applyAlignment="1">
      <alignment horizontal="right" vertical="center" wrapText="1" readingOrder="2"/>
    </xf>
    <xf numFmtId="0" fontId="10" fillId="2" borderId="10" xfId="0" applyFont="1" applyFill="1" applyBorder="1" applyAlignment="1">
      <alignment horizontal="center" vertical="center" wrapText="1" readingOrder="2"/>
    </xf>
    <xf numFmtId="0" fontId="10" fillId="2" borderId="11" xfId="0" applyFont="1" applyFill="1" applyBorder="1" applyAlignment="1">
      <alignment horizontal="center" vertical="center" wrapText="1" readingOrder="2"/>
    </xf>
    <xf numFmtId="0" fontId="10" fillId="2" borderId="13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4" fillId="5" borderId="6" xfId="0" applyFont="1" applyFill="1" applyBorder="1" applyAlignment="1">
      <alignment horizontal="center" vertical="center" wrapText="1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8" xfId="0" applyFont="1" applyFill="1" applyBorder="1" applyAlignment="1">
      <alignment horizontal="center" vertical="center" wrapText="1" readingOrder="2"/>
    </xf>
    <xf numFmtId="0" fontId="4" fillId="5" borderId="9" xfId="0" applyFont="1" applyFill="1" applyBorder="1" applyAlignment="1">
      <alignment horizontal="center" vertical="center" wrapText="1" readingOrder="2"/>
    </xf>
    <xf numFmtId="0" fontId="8" fillId="0" borderId="14" xfId="0" applyFont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" fillId="4" borderId="21" xfId="0" applyFont="1" applyFill="1" applyBorder="1" applyAlignment="1">
      <alignment horizontal="center" vertical="center" wrapText="1" readingOrder="2"/>
    </xf>
    <xf numFmtId="0" fontId="1" fillId="4" borderId="22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0" fillId="0" borderId="6" xfId="0" applyBorder="1" applyAlignment="1">
      <alignment horizontal="right" vertical="center" wrapText="1" indent="1" readingOrder="2"/>
    </xf>
    <xf numFmtId="0" fontId="0" fillId="0" borderId="14" xfId="0" applyBorder="1" applyAlignment="1">
      <alignment horizontal="right" vertical="center" wrapText="1" indent="1" readingOrder="2"/>
    </xf>
    <xf numFmtId="0" fontId="4" fillId="5" borderId="14" xfId="0" applyFont="1" applyFill="1" applyBorder="1" applyAlignment="1">
      <alignment horizontal="center" vertical="center" wrapText="1" readingOrder="2"/>
    </xf>
    <xf numFmtId="0" fontId="18" fillId="0" borderId="23" xfId="0" applyFont="1" applyBorder="1" applyAlignment="1">
      <alignment horizontal="right" wrapText="1" readingOrder="2"/>
    </xf>
    <xf numFmtId="0" fontId="18" fillId="0" borderId="9" xfId="0" applyFont="1" applyBorder="1" applyAlignment="1">
      <alignment horizontal="right" wrapText="1" readingOrder="2"/>
    </xf>
    <xf numFmtId="0" fontId="17" fillId="0" borderId="10" xfId="0" applyFont="1" applyBorder="1" applyAlignment="1">
      <alignment horizontal="right" wrapText="1" indent="1" readingOrder="2"/>
    </xf>
    <xf numFmtId="0" fontId="17" fillId="0" borderId="11" xfId="0" applyFont="1" applyBorder="1" applyAlignment="1">
      <alignment horizontal="right" wrapText="1" indent="1" readingOrder="2"/>
    </xf>
    <xf numFmtId="0" fontId="18" fillId="0" borderId="13" xfId="0" applyFont="1" applyBorder="1" applyAlignment="1">
      <alignment horizontal="right" wrapText="1" indent="1" readingOrder="2"/>
    </xf>
    <xf numFmtId="0" fontId="18" fillId="0" borderId="6" xfId="0" applyFont="1" applyBorder="1" applyAlignment="1">
      <alignment horizontal="right" wrapText="1" inden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14" fillId="2" borderId="6" xfId="0" applyFont="1" applyFill="1" applyBorder="1" applyAlignment="1">
      <alignment horizontal="center" vertical="center" wrapText="1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right" vertical="center" readingOrder="2"/>
    </xf>
    <xf numFmtId="0" fontId="15" fillId="0" borderId="0" xfId="0" applyFont="1" applyBorder="1" applyAlignment="1">
      <alignment horizontal="right" vertical="center" readingOrder="2"/>
    </xf>
    <xf numFmtId="0" fontId="15" fillId="0" borderId="4" xfId="0" applyFont="1" applyBorder="1" applyAlignment="1">
      <alignment horizontal="right" vertical="center" readingOrder="2"/>
    </xf>
    <xf numFmtId="0" fontId="15" fillId="0" borderId="2" xfId="0" applyFont="1" applyBorder="1" applyAlignment="1">
      <alignment horizontal="right" vertical="center" readingOrder="2"/>
    </xf>
    <xf numFmtId="0" fontId="15" fillId="0" borderId="3" xfId="0" applyFont="1" applyBorder="1" applyAlignment="1">
      <alignment horizontal="right" vertical="center" readingOrder="2"/>
    </xf>
    <xf numFmtId="0" fontId="15" fillId="0" borderId="5" xfId="0" applyFont="1" applyBorder="1" applyAlignment="1">
      <alignment horizontal="right" vertical="center" readingOrder="2"/>
    </xf>
    <xf numFmtId="0" fontId="10" fillId="2" borderId="16" xfId="0" applyFont="1" applyFill="1" applyBorder="1" applyAlignment="1">
      <alignment horizontal="right" vertical="center" wrapText="1" readingOrder="2"/>
    </xf>
    <xf numFmtId="0" fontId="10" fillId="2" borderId="17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tabSelected="1" topLeftCell="A4" zoomScale="89" zoomScaleNormal="89" workbookViewId="0">
      <selection activeCell="D20" activeCellId="1" sqref="D10:I10 D20:I27"/>
    </sheetView>
  </sheetViews>
  <sheetFormatPr defaultColWidth="8.85546875" defaultRowHeight="19.899999999999999" customHeight="1" x14ac:dyDescent="0.25"/>
  <cols>
    <col min="1" max="1" width="22.85546875" style="1" customWidth="1"/>
    <col min="2" max="2" width="33.5703125" style="1" customWidth="1"/>
    <col min="3" max="3" width="15.7109375" style="1" customWidth="1"/>
    <col min="4" max="9" width="8.42578125" style="1" customWidth="1"/>
    <col min="10" max="16384" width="8.85546875" style="1"/>
  </cols>
  <sheetData>
    <row r="1" spans="1:9" ht="19.899999999999999" customHeight="1" thickBot="1" x14ac:dyDescent="0.3">
      <c r="A1" s="19" t="s">
        <v>0</v>
      </c>
      <c r="B1" s="74" t="s">
        <v>30</v>
      </c>
      <c r="C1" s="74"/>
      <c r="D1" s="74"/>
      <c r="E1" s="74"/>
      <c r="F1" s="74"/>
      <c r="G1" s="74"/>
      <c r="H1" s="74"/>
      <c r="I1" s="75"/>
    </row>
    <row r="2" spans="1:9" ht="14.45" customHeight="1" x14ac:dyDescent="0.25">
      <c r="A2" s="84" t="s">
        <v>41</v>
      </c>
      <c r="B2" s="85"/>
      <c r="C2" s="85"/>
      <c r="D2" s="77" t="s">
        <v>1</v>
      </c>
      <c r="E2" s="77"/>
      <c r="F2" s="77"/>
      <c r="G2" s="77"/>
      <c r="H2" s="77"/>
      <c r="I2" s="78"/>
    </row>
    <row r="3" spans="1:9" ht="14.45" customHeight="1" x14ac:dyDescent="0.25">
      <c r="A3" s="86" t="s">
        <v>42</v>
      </c>
      <c r="B3" s="87"/>
      <c r="C3" s="87"/>
      <c r="D3" s="79" t="s">
        <v>36</v>
      </c>
      <c r="E3" s="79"/>
      <c r="F3" s="79"/>
      <c r="G3" s="79"/>
      <c r="H3" s="79"/>
      <c r="I3" s="80"/>
    </row>
    <row r="4" spans="1:9" ht="14.45" customHeight="1" x14ac:dyDescent="0.25">
      <c r="A4" s="86" t="s">
        <v>43</v>
      </c>
      <c r="B4" s="87"/>
      <c r="C4" s="87"/>
      <c r="D4" s="79" t="s">
        <v>37</v>
      </c>
      <c r="E4" s="79"/>
      <c r="F4" s="79"/>
      <c r="G4" s="79"/>
      <c r="H4" s="79"/>
      <c r="I4" s="80"/>
    </row>
    <row r="5" spans="1:9" ht="14.45" customHeight="1" x14ac:dyDescent="0.25">
      <c r="A5" s="86" t="s">
        <v>44</v>
      </c>
      <c r="B5" s="87"/>
      <c r="C5" s="87"/>
      <c r="D5" s="79" t="s">
        <v>38</v>
      </c>
      <c r="E5" s="79"/>
      <c r="F5" s="79"/>
      <c r="G5" s="79"/>
      <c r="H5" s="79"/>
      <c r="I5" s="80"/>
    </row>
    <row r="6" spans="1:9" ht="14.45" customHeight="1" x14ac:dyDescent="0.25">
      <c r="A6" s="82" t="s">
        <v>56</v>
      </c>
      <c r="B6" s="83"/>
      <c r="C6" s="69" t="s">
        <v>32</v>
      </c>
      <c r="D6" s="70"/>
      <c r="E6" s="71"/>
      <c r="F6" s="68" t="s">
        <v>28</v>
      </c>
      <c r="G6" s="68"/>
      <c r="H6" s="68" t="s">
        <v>29</v>
      </c>
      <c r="I6" s="81"/>
    </row>
    <row r="7" spans="1:9" ht="14.45" customHeight="1" x14ac:dyDescent="0.25">
      <c r="A7" s="17" t="s">
        <v>45</v>
      </c>
      <c r="B7" s="22" t="s">
        <v>46</v>
      </c>
      <c r="C7" s="49"/>
      <c r="D7" s="50"/>
      <c r="E7" s="51"/>
      <c r="F7" s="52"/>
      <c r="G7" s="52"/>
      <c r="H7" s="52"/>
      <c r="I7" s="72"/>
    </row>
    <row r="8" spans="1:9" ht="14.45" customHeight="1" x14ac:dyDescent="0.25">
      <c r="A8" s="13" t="s">
        <v>31</v>
      </c>
      <c r="B8" s="2" t="s">
        <v>27</v>
      </c>
      <c r="C8" s="3">
        <v>217</v>
      </c>
      <c r="D8" s="76" t="s">
        <v>39</v>
      </c>
      <c r="E8" s="76"/>
      <c r="F8" s="3" t="s">
        <v>23</v>
      </c>
      <c r="G8" s="54" t="s">
        <v>48</v>
      </c>
      <c r="H8" s="54"/>
      <c r="I8" s="55"/>
    </row>
    <row r="9" spans="1:9" ht="14.45" customHeight="1" x14ac:dyDescent="0.25">
      <c r="A9" s="13" t="s">
        <v>47</v>
      </c>
      <c r="B9" s="2" t="s">
        <v>26</v>
      </c>
      <c r="C9" s="3">
        <v>550</v>
      </c>
      <c r="D9" s="76"/>
      <c r="E9" s="76"/>
      <c r="F9" s="4" t="s">
        <v>25</v>
      </c>
      <c r="G9" s="56">
        <v>92</v>
      </c>
      <c r="H9" s="56"/>
      <c r="I9" s="57"/>
    </row>
    <row r="10" spans="1:9" ht="28.15" customHeight="1" x14ac:dyDescent="0.25">
      <c r="A10" s="58" t="s">
        <v>24</v>
      </c>
      <c r="B10" s="59"/>
      <c r="C10" s="59"/>
      <c r="D10" s="60">
        <f>(150*C9*4/500)</f>
        <v>660</v>
      </c>
      <c r="E10" s="60"/>
      <c r="F10" s="60"/>
      <c r="G10" s="60"/>
      <c r="H10" s="60"/>
      <c r="I10" s="61"/>
    </row>
    <row r="11" spans="1:9" ht="14.45" customHeight="1" x14ac:dyDescent="0.25">
      <c r="A11" s="91" t="s">
        <v>2</v>
      </c>
      <c r="B11" s="92" t="s">
        <v>3</v>
      </c>
      <c r="C11" s="92" t="s">
        <v>4</v>
      </c>
      <c r="D11" s="92" t="s">
        <v>5</v>
      </c>
      <c r="E11" s="92"/>
      <c r="F11" s="92"/>
      <c r="G11" s="92"/>
      <c r="H11" s="92"/>
      <c r="I11" s="93"/>
    </row>
    <row r="12" spans="1:9" ht="14.45" customHeight="1" x14ac:dyDescent="0.25">
      <c r="A12" s="91"/>
      <c r="B12" s="92"/>
      <c r="C12" s="92"/>
      <c r="D12" s="92" t="s">
        <v>33</v>
      </c>
      <c r="E12" s="92"/>
      <c r="F12" s="92" t="s">
        <v>34</v>
      </c>
      <c r="G12" s="92"/>
      <c r="H12" s="92" t="s">
        <v>35</v>
      </c>
      <c r="I12" s="93"/>
    </row>
    <row r="13" spans="1:9" ht="14.45" customHeight="1" x14ac:dyDescent="0.25">
      <c r="A13" s="91"/>
      <c r="B13" s="92"/>
      <c r="C13" s="92"/>
      <c r="D13" s="94" t="s">
        <v>11</v>
      </c>
      <c r="E13" s="94"/>
      <c r="F13" s="95" t="s">
        <v>6</v>
      </c>
      <c r="G13" s="95"/>
      <c r="H13" s="95" t="s">
        <v>7</v>
      </c>
      <c r="I13" s="96"/>
    </row>
    <row r="14" spans="1:9" ht="14.45" customHeight="1" x14ac:dyDescent="0.25">
      <c r="A14" s="91"/>
      <c r="B14" s="92"/>
      <c r="C14" s="6" t="s">
        <v>54</v>
      </c>
      <c r="D14" s="10" t="s">
        <v>8</v>
      </c>
      <c r="E14" s="8" t="s">
        <v>9</v>
      </c>
      <c r="F14" s="10" t="s">
        <v>8</v>
      </c>
      <c r="G14" s="8" t="s">
        <v>9</v>
      </c>
      <c r="H14" s="10" t="s">
        <v>8</v>
      </c>
      <c r="I14" s="14" t="s">
        <v>9</v>
      </c>
    </row>
    <row r="15" spans="1:9" ht="15.6" customHeight="1" x14ac:dyDescent="0.25">
      <c r="A15" s="15"/>
      <c r="B15" s="11" t="s">
        <v>49</v>
      </c>
      <c r="C15" s="5">
        <v>20</v>
      </c>
      <c r="D15" s="5">
        <v>15</v>
      </c>
      <c r="E15" s="18">
        <v>12</v>
      </c>
      <c r="F15" s="5">
        <v>5</v>
      </c>
      <c r="G15" s="18">
        <v>3</v>
      </c>
      <c r="H15" s="5"/>
      <c r="I15" s="16"/>
    </row>
    <row r="16" spans="1:9" ht="15.6" customHeight="1" x14ac:dyDescent="0.25">
      <c r="A16" s="15"/>
      <c r="B16" s="11" t="s">
        <v>50</v>
      </c>
      <c r="C16" s="5">
        <v>15</v>
      </c>
      <c r="D16" s="5"/>
      <c r="E16" s="18" t="s">
        <v>52</v>
      </c>
      <c r="F16" s="5">
        <v>10</v>
      </c>
      <c r="G16" s="18">
        <v>10</v>
      </c>
      <c r="H16" s="5">
        <v>5</v>
      </c>
      <c r="I16" s="20">
        <v>4</v>
      </c>
    </row>
    <row r="17" spans="1:9" ht="15.6" customHeight="1" x14ac:dyDescent="0.25">
      <c r="A17" s="15"/>
      <c r="B17" s="11" t="s">
        <v>51</v>
      </c>
      <c r="C17" s="5">
        <v>25</v>
      </c>
      <c r="D17" s="5">
        <v>10</v>
      </c>
      <c r="E17" s="18">
        <v>7</v>
      </c>
      <c r="F17" s="5">
        <v>10</v>
      </c>
      <c r="G17" s="18">
        <v>10</v>
      </c>
      <c r="H17" s="5">
        <v>5</v>
      </c>
      <c r="I17" s="20">
        <v>5</v>
      </c>
    </row>
    <row r="18" spans="1:9" ht="15.6" customHeight="1" x14ac:dyDescent="0.25">
      <c r="A18" s="15"/>
      <c r="B18" s="21"/>
      <c r="C18" s="5"/>
      <c r="D18" s="5"/>
      <c r="E18" s="12"/>
      <c r="F18" s="5"/>
      <c r="G18" s="12"/>
      <c r="H18" s="5"/>
      <c r="I18" s="16"/>
    </row>
    <row r="19" spans="1:9" ht="15.6" customHeight="1" thickBot="1" x14ac:dyDescent="0.3">
      <c r="A19" s="23"/>
      <c r="B19" s="24"/>
      <c r="C19" s="25"/>
      <c r="D19" s="25"/>
      <c r="E19" s="26"/>
      <c r="F19" s="25"/>
      <c r="G19" s="26"/>
      <c r="H19" s="25"/>
      <c r="I19" s="27"/>
    </row>
    <row r="20" spans="1:9" ht="19.899999999999999" customHeight="1" x14ac:dyDescent="0.25">
      <c r="A20" s="64" t="s">
        <v>10</v>
      </c>
      <c r="B20" s="65"/>
      <c r="C20" s="28">
        <f>SUM(C15:C19)</f>
        <v>60</v>
      </c>
      <c r="D20" s="29">
        <f t="shared" ref="D20:I20" si="0">SUM(D15:D19)</f>
        <v>25</v>
      </c>
      <c r="E20" s="29">
        <f t="shared" si="0"/>
        <v>19</v>
      </c>
      <c r="F20" s="29">
        <f t="shared" si="0"/>
        <v>25</v>
      </c>
      <c r="G20" s="29">
        <f t="shared" si="0"/>
        <v>23</v>
      </c>
      <c r="H20" s="29">
        <f t="shared" si="0"/>
        <v>10</v>
      </c>
      <c r="I20" s="30">
        <f t="shared" si="0"/>
        <v>9</v>
      </c>
    </row>
    <row r="21" spans="1:9" ht="19.899999999999999" customHeight="1" x14ac:dyDescent="0.25">
      <c r="A21" s="66"/>
      <c r="B21" s="67"/>
      <c r="C21" s="8" t="s">
        <v>12</v>
      </c>
      <c r="D21" s="89">
        <f>E20/D20</f>
        <v>0.76</v>
      </c>
      <c r="E21" s="89"/>
      <c r="F21" s="89">
        <f>G20/F20</f>
        <v>0.92</v>
      </c>
      <c r="G21" s="89"/>
      <c r="H21" s="89">
        <f t="shared" ref="H21" si="1">I20/H20</f>
        <v>0.9</v>
      </c>
      <c r="I21" s="90"/>
    </row>
    <row r="22" spans="1:9" ht="19.899999999999999" customHeight="1" x14ac:dyDescent="0.25">
      <c r="A22" s="66"/>
      <c r="B22" s="67"/>
      <c r="C22" s="88" t="s">
        <v>13</v>
      </c>
      <c r="D22" s="53" t="s">
        <v>19</v>
      </c>
      <c r="E22" s="53"/>
      <c r="F22" s="53" t="s">
        <v>20</v>
      </c>
      <c r="G22" s="53"/>
      <c r="H22" s="53" t="s">
        <v>21</v>
      </c>
      <c r="I22" s="73"/>
    </row>
    <row r="23" spans="1:9" ht="12" customHeight="1" x14ac:dyDescent="0.25">
      <c r="A23" s="66"/>
      <c r="B23" s="67"/>
      <c r="C23" s="88"/>
      <c r="D23" s="32">
        <f>D21*60/100%</f>
        <v>45.6</v>
      </c>
      <c r="E23" s="33"/>
      <c r="F23" s="34">
        <f>F21*60/100%</f>
        <v>55.2</v>
      </c>
      <c r="G23" s="35"/>
      <c r="H23" s="34">
        <f>H21*60/100%</f>
        <v>54</v>
      </c>
      <c r="I23" s="36"/>
    </row>
    <row r="24" spans="1:9" ht="32.450000000000003" customHeight="1" x14ac:dyDescent="0.25">
      <c r="A24" s="62" t="s">
        <v>14</v>
      </c>
      <c r="B24" s="63"/>
      <c r="C24" s="8" t="s">
        <v>15</v>
      </c>
      <c r="D24" s="37">
        <f>G9*40/100</f>
        <v>36.799999999999997</v>
      </c>
      <c r="E24" s="38"/>
      <c r="F24" s="37">
        <f>G9*40/100</f>
        <v>36.799999999999997</v>
      </c>
      <c r="G24" s="38"/>
      <c r="H24" s="37">
        <f>G9*40/100</f>
        <v>36.799999999999997</v>
      </c>
      <c r="I24" s="39"/>
    </row>
    <row r="25" spans="1:9" ht="19.899999999999999" customHeight="1" x14ac:dyDescent="0.25">
      <c r="A25" s="62" t="s">
        <v>16</v>
      </c>
      <c r="B25" s="63"/>
      <c r="C25" s="7">
        <v>1</v>
      </c>
      <c r="D25" s="37">
        <f>D24+D23</f>
        <v>82.4</v>
      </c>
      <c r="E25" s="38"/>
      <c r="F25" s="37">
        <f>F24+F23</f>
        <v>92</v>
      </c>
      <c r="G25" s="38"/>
      <c r="H25" s="37">
        <f>H24+H23</f>
        <v>90.8</v>
      </c>
      <c r="I25" s="39"/>
    </row>
    <row r="26" spans="1:9" ht="19.899999999999999" customHeight="1" x14ac:dyDescent="0.25">
      <c r="A26" s="46" t="s">
        <v>22</v>
      </c>
      <c r="B26" s="47"/>
      <c r="C26" s="48"/>
      <c r="D26" s="40">
        <f>D25/100*D10</f>
        <v>543.84</v>
      </c>
      <c r="E26" s="41"/>
      <c r="F26" s="42">
        <f>F25/100*D10</f>
        <v>607.20000000000005</v>
      </c>
      <c r="G26" s="41"/>
      <c r="H26" s="42">
        <f>H25/100*D10</f>
        <v>599.28</v>
      </c>
      <c r="I26" s="41"/>
    </row>
    <row r="27" spans="1:9" ht="19.899999999999999" customHeight="1" thickBot="1" x14ac:dyDescent="0.3">
      <c r="A27" s="103" t="s">
        <v>55</v>
      </c>
      <c r="B27" s="104"/>
      <c r="C27" s="31">
        <v>100</v>
      </c>
      <c r="D27" s="43">
        <f>D26+C27</f>
        <v>643.84</v>
      </c>
      <c r="E27" s="44"/>
      <c r="F27" s="43">
        <f>F26+C27</f>
        <v>707.2</v>
      </c>
      <c r="G27" s="44"/>
      <c r="H27" s="43">
        <f>H26+C27</f>
        <v>699.28</v>
      </c>
      <c r="I27" s="45"/>
    </row>
    <row r="28" spans="1:9" s="9" customFormat="1" ht="8.4499999999999993" customHeight="1" x14ac:dyDescent="0.2">
      <c r="A28" s="97" t="s">
        <v>40</v>
      </c>
      <c r="B28" s="98"/>
      <c r="C28" s="98"/>
      <c r="D28" s="98"/>
      <c r="E28" s="98"/>
      <c r="F28" s="98"/>
      <c r="G28" s="98"/>
      <c r="H28" s="98"/>
      <c r="I28" s="99"/>
    </row>
    <row r="29" spans="1:9" s="9" customFormat="1" ht="8.4499999999999993" customHeight="1" x14ac:dyDescent="0.2">
      <c r="A29" s="97" t="s">
        <v>17</v>
      </c>
      <c r="B29" s="98"/>
      <c r="C29" s="98"/>
      <c r="D29" s="98"/>
      <c r="E29" s="98"/>
      <c r="F29" s="98"/>
      <c r="G29" s="98"/>
      <c r="H29" s="98"/>
      <c r="I29" s="99"/>
    </row>
    <row r="30" spans="1:9" s="9" customFormat="1" ht="8.4499999999999993" customHeight="1" x14ac:dyDescent="0.2">
      <c r="A30" s="97" t="s">
        <v>18</v>
      </c>
      <c r="B30" s="98"/>
      <c r="C30" s="98"/>
      <c r="D30" s="98"/>
      <c r="E30" s="98"/>
      <c r="F30" s="98"/>
      <c r="G30" s="98"/>
      <c r="H30" s="98"/>
      <c r="I30" s="99"/>
    </row>
    <row r="31" spans="1:9" ht="12" customHeight="1" thickBot="1" x14ac:dyDescent="0.3">
      <c r="A31" s="100" t="s">
        <v>53</v>
      </c>
      <c r="B31" s="101"/>
      <c r="C31" s="101"/>
      <c r="D31" s="101"/>
      <c r="E31" s="101"/>
      <c r="F31" s="101"/>
      <c r="G31" s="101"/>
      <c r="H31" s="101"/>
      <c r="I31" s="102"/>
    </row>
  </sheetData>
  <sheetProtection algorithmName="SHA-512" hashValue="QlwU3kcC+aMGM9peheotg/bzngBLHo+vGLHv8X5NCUNFmBqvp6VfyCtCjnWerb2N7aGTpWUZFs6nBJdvt63uKA==" saltValue="QvRq1t7E8Xi1trU9zSuoLw==" spinCount="100000" sheet="1" objects="1" scenarios="1"/>
  <mergeCells count="47">
    <mergeCell ref="A30:I30"/>
    <mergeCell ref="A31:I31"/>
    <mergeCell ref="A27:B27"/>
    <mergeCell ref="A28:I28"/>
    <mergeCell ref="A29:I29"/>
    <mergeCell ref="A11:A14"/>
    <mergeCell ref="B11:B14"/>
    <mergeCell ref="C11:C13"/>
    <mergeCell ref="D11:I11"/>
    <mergeCell ref="D12:E12"/>
    <mergeCell ref="D13:E13"/>
    <mergeCell ref="F12:G12"/>
    <mergeCell ref="F13:G13"/>
    <mergeCell ref="H12:I12"/>
    <mergeCell ref="H13:I13"/>
    <mergeCell ref="F6:G6"/>
    <mergeCell ref="C6:E6"/>
    <mergeCell ref="H7:I7"/>
    <mergeCell ref="H22:I22"/>
    <mergeCell ref="B1:I1"/>
    <mergeCell ref="D8:E9"/>
    <mergeCell ref="D2:I2"/>
    <mergeCell ref="D4:I4"/>
    <mergeCell ref="D3:I3"/>
    <mergeCell ref="D5:I5"/>
    <mergeCell ref="H6:I6"/>
    <mergeCell ref="A6:B6"/>
    <mergeCell ref="A2:C2"/>
    <mergeCell ref="A3:C3"/>
    <mergeCell ref="A4:C4"/>
    <mergeCell ref="A5:C5"/>
    <mergeCell ref="A26:C26"/>
    <mergeCell ref="C7:E7"/>
    <mergeCell ref="F7:G7"/>
    <mergeCell ref="D22:E22"/>
    <mergeCell ref="F22:G22"/>
    <mergeCell ref="G8:I8"/>
    <mergeCell ref="G9:I9"/>
    <mergeCell ref="A10:C10"/>
    <mergeCell ref="D10:I10"/>
    <mergeCell ref="A25:B25"/>
    <mergeCell ref="A20:B23"/>
    <mergeCell ref="C22:C23"/>
    <mergeCell ref="A24:B24"/>
    <mergeCell ref="D21:E21"/>
    <mergeCell ref="F21:G21"/>
    <mergeCell ref="H21:I21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Sheet1!_Hlk105581903</vt:lpstr>
      <vt:lpstr>Sheet1!_Hlk105583287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mohammad yaseen</cp:lastModifiedBy>
  <cp:lastPrinted>2022-06-08T11:03:58Z</cp:lastPrinted>
  <dcterms:created xsi:type="dcterms:W3CDTF">2022-06-08T07:50:46Z</dcterms:created>
  <dcterms:modified xsi:type="dcterms:W3CDTF">2022-11-23T12:13:07Z</dcterms:modified>
</cp:coreProperties>
</file>